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<sst xmlns="http://schemas.openxmlformats.org/spreadsheetml/2006/main" count="448" uniqueCount="446">
  <si>
    <t>Partida Presupuestal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</si>
  <si>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</si>
  <si>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</si>
  <si>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</si>
  <si>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</si>
  <si>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</si>
  <si>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</si>
  <si>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</si>
  <si>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</si>
  <si>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</si>
  <si>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</si>
  <si>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</si>
  <si>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</si>
  <si>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</si>
  <si>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</si>
  <si>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</si>
  <si>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</si>
  <si>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</si>
  <si>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</si>
  <si>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</si>
  <si>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</si>
  <si>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</si>
  <si>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</si>
  <si>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</si>
  <si>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</si>
  <si>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</si>
  <si>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</si>
  <si>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</si>
  <si>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</si>
  <si>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</si>
  <si>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</si>
  <si>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</si>
  <si>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</si>
  <si>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</si>
  <si>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</si>
  <si>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</si>
  <si>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</si>
  <si>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</si>
  <si>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</si>
  <si>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</si>
  <si>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1500</t>
  </si>
  <si>
    <t>Otras Prestaciones Sociales y Económicas</t>
  </si>
  <si>
    <t>1521</t>
  </si>
  <si>
    <t>Indemnizaciones por separación</t>
  </si>
  <si>
    <t>1700</t>
  </si>
  <si>
    <t>Pago de Estímulos a Servidores Públicos</t>
  </si>
  <si>
    <t>1712</t>
  </si>
  <si>
    <t>Ayuda para despensa</t>
  </si>
  <si>
    <t>1713</t>
  </si>
  <si>
    <t>Ayuda para pasajes</t>
  </si>
  <si>
    <t>3000</t>
  </si>
  <si>
    <t>SERVICIOS GENERALES</t>
  </si>
  <si>
    <t>3300</t>
  </si>
  <si>
    <t>Servicios Profesionales, Científicos, Técnicos y Otros Servicios</t>
  </si>
  <si>
    <t>3362</t>
  </si>
  <si>
    <t>Servicio de Impresión de documentos y papelería of</t>
  </si>
  <si>
    <t>3700</t>
  </si>
  <si>
    <t>Servicios de Traslado y Viáticos</t>
  </si>
  <si>
    <t>3721</t>
  </si>
  <si>
    <t>Pasajes terrestres nacionales</t>
  </si>
  <si>
    <t>3751</t>
  </si>
  <si>
    <t>Viáticos en el país</t>
  </si>
  <si>
    <t>3900</t>
  </si>
  <si>
    <t>Otros Servicios Generales</t>
  </si>
  <si>
    <t>3921</t>
  </si>
  <si>
    <t>Otros impuestos y derechos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</si>
  <si>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</si>
  <si>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</si>
  <si>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</si>
  <si>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</si>
  <si>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</si>
  <si>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</si>
  <si>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TOTAL:</t>
  </si>
  <si>
    <t>Ampliaciones</t>
  </si>
  <si>
    <t>Reducciones</t>
  </si>
  <si>
    <t>5111</t>
  </si>
  <si>
    <t>5231</t>
  </si>
  <si>
    <t>Convenios</t>
  </si>
  <si>
    <t>Transferencias al Resto del Sector Público</t>
  </si>
  <si>
    <t>AL 31 DE OCTUBRE DE 2016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</si>
  <si>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</si>
  <si>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</si>
  <si>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</si>
  <si>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</si>
  <si>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</si>
  <si>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</si>
  <si>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</si>
  <si>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</si>
  <si>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</si>
  <si>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</si>
  <si>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</si>
  <si>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</si>
  <si>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</si>
  <si>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</si>
  <si>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</si>
  <si>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</si>
  <si>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</si>
  <si>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1523</t>
  </si>
  <si>
    <t>Prima por riesgo de trabajo</t>
  </si>
  <si>
    <t>1531</t>
  </si>
  <si>
    <t>Fondo de retiro</t>
  </si>
  <si>
    <t>1592</t>
  </si>
  <si>
    <t>Prima de insalubridad</t>
  </si>
  <si>
    <t>1600</t>
  </si>
  <si>
    <t>Previsiones</t>
  </si>
  <si>
    <t>1611</t>
  </si>
  <si>
    <t>Impacto al salario en el transcurso del año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</si>
  <si>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</si>
  <si>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</si>
  <si>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</si>
  <si>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</si>
  <si>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</si>
  <si>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</si>
  <si>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</si>
  <si>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</si>
  <si>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</si>
  <si>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</si>
  <si>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</si>
  <si>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</si>
  <si>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</si>
  <si>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</si>
  <si>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</si>
  <si>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</si>
  <si>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</si>
  <si>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</si>
  <si>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</si>
  <si>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</si>
  <si>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</si>
  <si>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</si>
  <si>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</si>
  <si>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</si>
  <si>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</si>
  <si>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</si>
  <si>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</si>
  <si>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</si>
  <si>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</si>
  <si>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</si>
  <si>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</si>
  <si>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</si>
  <si>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</si>
  <si>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</si>
  <si>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</si>
  <si>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</si>
  <si>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</si>
  <si>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</si>
  <si>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</si>
  <si>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</si>
  <si>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</si>
  <si>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</si>
  <si>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</si>
  <si>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</si>
  <si>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</si>
  <si>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</si>
  <si>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</si>
  <si>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</si>
  <si>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</si>
  <si>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</si>
  <si>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</si>
  <si>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</si>
  <si>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</si>
  <si>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</si>
  <si>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</si>
  <si>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</si>
  <si>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</si>
  <si>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</si>
  <si>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</si>
  <si>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</si>
  <si>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</si>
  <si>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</si>
  <si>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</si>
  <si>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</si>
  <si>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</si>
  <si>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</si>
  <si>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</si>
  <si>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</si>
  <si>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</si>
  <si>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</si>
  <si>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</si>
  <si>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</si>
  <si>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</si>
  <si>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</si>
  <si>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</si>
  <si>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</si>
  <si>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</si>
  <si>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</si>
  <si>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</si>
  <si>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</si>
  <si>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</si>
  <si>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</si>
  <si>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</si>
  <si>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</si>
  <si>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</si>
  <si>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</si>
  <si>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</si>
  <si>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</si>
  <si>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</si>
  <si>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</si>
  <si>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</si>
  <si>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</si>
  <si>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</si>
  <si>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</si>
  <si>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</si>
  <si>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</si>
  <si>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</si>
  <si>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 xml:space="preserve">Refacciones y Acces. Menores de Eq. Instr. Médico 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</si>
  <si>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</si>
  <si>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</si>
  <si>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</si>
  <si>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</si>
  <si>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</si>
  <si>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</si>
  <si>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</si>
  <si>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</si>
  <si>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</si>
  <si>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</si>
  <si>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</si>
  <si>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</si>
  <si>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</si>
  <si>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</si>
  <si>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</si>
  <si>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 xml:space="preserve">Servicio de agua 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</si>
  <si>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</si>
  <si>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</si>
  <si>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</si>
  <si>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</si>
  <si>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</si>
  <si>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</si>
  <si>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</si>
  <si>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</si>
  <si>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</si>
  <si>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</si>
  <si>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</si>
  <si>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 xml:space="preserve">Arrendamiento de edificios 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</si>
  <si>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</si>
  <si>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</si>
  <si>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</si>
  <si>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</si>
  <si>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</si>
  <si>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</si>
  <si>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</si>
  <si>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</si>
  <si>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</si>
  <si>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</si>
  <si>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</si>
  <si>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</si>
  <si>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</si>
  <si>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</si>
  <si>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</si>
  <si>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</si>
  <si>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</si>
  <si>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</si>
  <si>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</si>
  <si>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</si>
  <si>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</si>
  <si>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</si>
  <si>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</si>
  <si>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</si>
  <si>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</si>
  <si>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</si>
  <si>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</si>
  <si>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</si>
  <si>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</si>
  <si>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</si>
  <si>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</si>
  <si>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 xml:space="preserve">Servicios profesionales, científicos y técnicos 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</si>
  <si>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</si>
  <si>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</si>
  <si>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</si>
  <si>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</si>
  <si>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</si>
  <si>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</si>
  <si>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</si>
  <si>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 xml:space="preserve">Almacenaje, embalaje y envase 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</si>
  <si>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</si>
  <si>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</si>
  <si>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</si>
  <si>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</si>
  <si>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</si>
  <si>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</si>
  <si>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</si>
  <si>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</si>
  <si>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</si>
  <si>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</si>
  <si>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</si>
  <si>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</si>
  <si>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</si>
  <si>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</si>
  <si>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</si>
  <si>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</si>
  <si>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</si>
  <si>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</si>
  <si>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</si>
  <si>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</si>
  <si>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</si>
  <si>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</si>
  <si>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</si>
  <si>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</si>
  <si>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</si>
  <si>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</si>
  <si>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</si>
  <si>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</si>
  <si>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</si>
  <si>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</si>
  <si>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3711</t>
  </si>
  <si>
    <t>Pasajes aéreos nacionales</t>
  </si>
  <si>
    <t>3712</t>
  </si>
  <si>
    <t>Pasajes aéreos Internacionales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</si>
  <si>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</si>
  <si>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</si>
  <si>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</si>
  <si>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</si>
  <si>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</si>
  <si>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</si>
  <si>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</si>
  <si>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</si>
  <si>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</si>
  <si>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</si>
  <si>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3911</t>
  </si>
  <si>
    <t>Servicios funerarios y de cementerios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</si>
  <si>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</si>
  <si>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</si>
  <si>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</si>
  <si>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</si>
  <si>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</si>
  <si>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</si>
  <si>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</si>
  <si>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</si>
  <si>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</si>
  <si>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</si>
  <si>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</si>
  <si>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</si>
  <si>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</si>
  <si>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</si>
  <si>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</si>
  <si>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</si>
  <si>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</si>
  <si>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</si>
  <si>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</si>
  <si>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</si>
  <si>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</si>
  <si>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</si>
  <si>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</si>
  <si>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</si>
  <si>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</si>
  <si>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</si>
  <si>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</si>
  <si>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</si>
  <si>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</si>
  <si>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</si>
  <si>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</si>
  <si>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</si>
  <si>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</si>
  <si>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</si>
  <si>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</si>
  <si>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</si>
  <si>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</si>
  <si>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</si>
  <si>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</si>
  <si>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</si>
  <si>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</si>
  <si>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</si>
  <si>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</si>
  <si>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</si>
  <si>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</si>
  <si>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</si>
  <si>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</si>
  <si>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</si>
  <si>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</si>
  <si>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</si>
  <si>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</si>
  <si>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</si>
  <si>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</si>
  <si>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</si>
  <si>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</si>
  <si>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</si>
  <si>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</si>
  <si>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</si>
  <si>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</si>
  <si>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</si>
  <si>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</si>
  <si>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</si>
  <si>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</si>
  <si>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</si>
  <si>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</si>
  <si>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</si>
  <si>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</si>
  <si>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</si>
  <si>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</si>
  <si>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5800</t>
  </si>
  <si>
    <t>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</si>
  <si>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</si>
  <si>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</si>
  <si>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</si>
  <si>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</si>
  <si>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</si>
  <si>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</si>
  <si>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</si>
  <si>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</si>
  <si>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</si>
  <si>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</si>
  <si>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</si>
  <si>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</si>
  <si>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</si>
  <si>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</si>
  <si>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</si>
  <si>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</si>
  <si>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</si>
  <si>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</si>
  <si>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</si>
  <si>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</si>
  <si>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</si>
  <si>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</si>
  <si>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</si>
  <si>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</si>
  <si>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</si>
  <si>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</si>
  <si>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</si>
  <si>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</si>
  <si>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</si>
  <si>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</si>
  <si>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</si>
  <si>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</si>
  <si>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</si>
  <si>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</si>
  <si>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</si>
  <si>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</si>
  <si>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</si>
  <si>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</si>
  <si>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</si>
  <si>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</si>
  <si>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ESTADO DEL EJERCICIO DEL PRESUPUESTO DE EGRESOS POR PARTIDA PRESUPUESTAL</t>
  </si>
  <si>
    <t>Presupuesto Disponible por Comprometer</t>
  </si>
  <si>
    <t>Presupuesto sin Devengar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</si>
  <si>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</si>
  <si>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</si>
  <si>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</si>
  <si>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</si>
  <si>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</si>
  <si>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</si>
  <si>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</si>
  <si>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</si>
  <si>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</si>
  <si>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 xml:space="preserve"> DEUDA PÚBLICA</t>
  </si>
  <si>
    <t>Amortizacion de la Deuda Pública</t>
  </si>
  <si>
    <t>Costo por Coberturas</t>
  </si>
  <si>
    <t>Adeudos de Ejercicios Fiscales Anteriores (Adefas)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</si>
</sst>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/>
      <protection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2" fillId="0" borderId="0" xfId="61" applyNumberFormat="1" applyFont="1" applyAlignment="1">
      <alignment horizontal="center" vertical="center" wrapText="1"/>
      <protection/>
    </xf>
    <xf numFmtId="0" fontId="5" fillId="34" borderId="0" xfId="61" applyFont="1" applyFill="1" applyAlignment="1">
      <alignment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vertical="center" wrapText="1"/>
      <protection/>
    </xf>
    <xf numFmtId="0" fontId="2" fillId="0" borderId="11" xfId="61" applyNumberFormat="1" applyFont="1" applyBorder="1" applyAlignment="1">
      <alignment horizontal="center" vertical="center"/>
      <protection/>
    </xf>
    <xf numFmtId="0" fontId="2" fillId="0" borderId="11" xfId="61" applyFont="1" applyBorder="1" applyAlignment="1">
      <alignment vertical="center" wrapText="1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5" fillId="34" borderId="0" xfId="61" applyFont="1" applyFill="1" applyAlignment="1">
      <alignment vertical="center" wrapText="1"/>
      <protection/>
    </xf>
    <xf numFmtId="4" fontId="2" fillId="0" borderId="0" xfId="61" applyNumberFormat="1" applyFont="1" applyAlignment="1">
      <alignment horizontal="right" vertical="center"/>
      <protection/>
    </xf>
    <xf numFmtId="9" fontId="2" fillId="0" borderId="0" xfId="61" applyNumberFormat="1" applyFont="1" applyAlignment="1">
      <alignment horizontal="right" vertical="center"/>
      <protection/>
    </xf>
    <xf numFmtId="4" fontId="5" fillId="0" borderId="11" xfId="61" applyNumberFormat="1" applyFont="1" applyBorder="1" applyAlignment="1">
      <alignment horizontal="right" vertical="center"/>
      <protection/>
    </xf>
    <xf numFmtId="4" fontId="2" fillId="0" borderId="11" xfId="61" applyNumberFormat="1" applyFont="1" applyBorder="1" applyAlignment="1">
      <alignment horizontal="right" vertical="center"/>
      <protection/>
    </xf>
    <xf numFmtId="4" fontId="2" fillId="0" borderId="11" xfId="99" applyNumberFormat="1" applyFont="1" applyBorder="1" applyAlignment="1">
      <alignment horizontal="right" vertical="center"/>
    </xf>
    <xf numFmtId="4" fontId="5" fillId="34" borderId="11" xfId="61" applyNumberFormat="1" applyFont="1" applyFill="1" applyBorder="1" applyAlignment="1">
      <alignment horizontal="right" vertical="center"/>
      <protection/>
    </xf>
    <xf numFmtId="4" fontId="3" fillId="33" borderId="11" xfId="61" applyNumberFormat="1" applyFont="1" applyFill="1" applyBorder="1" applyAlignment="1">
      <alignment horizontal="right" vertical="center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5" fillId="0" borderId="0" xfId="61" applyNumberFormat="1" applyFont="1" applyAlignment="1">
      <alignment horizontal="right" vertical="center"/>
      <protection/>
    </xf>
    <xf numFmtId="0" fontId="5" fillId="0" borderId="15" xfId="61" applyNumberFormat="1" applyFont="1" applyBorder="1" applyAlignment="1">
      <alignment horizontal="right" vertical="center"/>
      <protection/>
    </xf>
    <xf numFmtId="0" fontId="7" fillId="0" borderId="0" xfId="61" applyNumberFormat="1" applyFont="1" applyAlignment="1">
      <alignment horizontal="right" vertical="center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3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2</xdr:col>
      <xdr:colOff>1381125</xdr:colOff>
      <xdr:row>4</xdr:row>
      <xdr:rowOff>171450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20002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1085850</xdr:colOff>
      <xdr:row>1</xdr:row>
      <xdr:rowOff>19050</xdr:rowOff>
    </xdr:from>
    <xdr:to>
      <xdr:col>14</xdr:col>
      <xdr:colOff>1057275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162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9"/>
  <sheetViews>
    <sheetView tabSelected="1" zoomScalePageLayoutView="0" workbookViewId="0" topLeftCell="A1">
      <selection activeCell="D25" sqref="D25"/>
    </sheetView>
  </sheetViews>
  <sheetFormatPr defaultColWidth="11.421875" defaultRowHeight="15" customHeight="1"/>
  <cols>
    <col min="1" max="1" width="1.7109375" style="3" customWidth="1"/>
    <col min="2" max="2" width="10.7109375" style="4" customWidth="1"/>
    <col min="3" max="3" width="50.57421875" style="3" customWidth="1"/>
    <col min="4" max="15" width="16.7109375" style="3" customWidth="1"/>
    <col min="16" max="16384" width="11.421875" style="3" customWidth="1"/>
  </cols>
  <sheetData>
    <row r="1" spans="1:15" ht="1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1"/>
      <c r="B2" s="2"/>
      <c r="C2" s="1"/>
      <c r="D2" s="1"/>
      <c r="E2" s="14"/>
      <c r="F2" s="14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1"/>
      <c r="B3" s="30" t="s">
        <v>430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1"/>
      <c r="B4" s="31" t="s">
        <v>79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 customHeight="1">
      <c r="A6" s="1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.75" customHeight="1">
      <c r="A7" s="15"/>
      <c r="B7" s="33" t="s">
        <v>0</v>
      </c>
      <c r="C7" s="34"/>
      <c r="D7" s="35" t="s">
        <v>80</v>
      </c>
      <c r="E7" s="35" t="s">
        <v>81</v>
      </c>
      <c r="F7" s="35"/>
      <c r="G7" s="35" t="s">
        <v>82</v>
      </c>
      <c r="H7" s="32" t="s">
        <v>83</v>
      </c>
      <c r="I7" s="32" t="s">
        <v>431</v>
      </c>
      <c r="J7" s="32" t="s">
        <v>84</v>
      </c>
      <c r="K7" s="32" t="s">
        <v>85</v>
      </c>
      <c r="L7" s="32" t="s">
        <v>432</v>
      </c>
      <c r="M7" s="32" t="s">
        <v>86</v>
      </c>
      <c r="N7" s="32" t="s">
        <v>87</v>
      </c>
      <c r="O7" s="32" t="s">
        <v>88</v>
      </c>
    </row>
    <row r="8" spans="1:15" ht="25.5" customHeight="1">
      <c r="A8" s="15"/>
      <c r="B8" s="33"/>
      <c r="C8" s="34"/>
      <c r="D8" s="36"/>
      <c r="E8" s="11" t="s">
        <v>74</v>
      </c>
      <c r="F8" s="11" t="s">
        <v>73</v>
      </c>
      <c r="G8" s="36"/>
      <c r="H8" s="32"/>
      <c r="I8" s="32"/>
      <c r="J8" s="32"/>
      <c r="K8" s="32"/>
      <c r="L8" s="32"/>
      <c r="M8" s="32"/>
      <c r="N8" s="32"/>
      <c r="O8" s="32"/>
    </row>
    <row r="9" spans="1:15" ht="15" customHeight="1" hidden="1">
      <c r="A9" s="2"/>
      <c r="B9" s="2"/>
      <c r="C9" s="2"/>
      <c r="D9" s="12" t="s">
        <v>1</v>
      </c>
      <c r="E9" s="12" t="s">
        <v>2</v>
      </c>
      <c r="F9" s="12" t="s">
        <v>2</v>
      </c>
      <c r="G9" s="12" t="s">
        <v>3</v>
      </c>
      <c r="H9" s="12" t="s">
        <v>4</v>
      </c>
      <c r="I9" s="12" t="s">
        <v>5</v>
      </c>
      <c r="J9" s="12" t="s">
        <v>6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</row>
    <row r="10" spans="1:15" ht="15" customHeight="1" hidden="1">
      <c r="A10" s="2"/>
      <c r="B10" s="2"/>
      <c r="C10" s="2"/>
      <c r="D10" s="2" t="s">
        <v>12</v>
      </c>
      <c r="E10" s="2" t="s">
        <v>13</v>
      </c>
      <c r="F10" s="2" t="s">
        <v>13</v>
      </c>
      <c r="G10" s="2"/>
      <c r="H10" s="2" t="s">
        <v>14</v>
      </c>
      <c r="I10" s="2"/>
      <c r="J10" s="2" t="s">
        <v>15</v>
      </c>
      <c r="K10" s="2"/>
      <c r="L10" s="2"/>
      <c r="M10" s="2" t="s">
        <v>16</v>
      </c>
      <c r="N10" s="2" t="s">
        <v>17</v>
      </c>
      <c r="O10" s="2"/>
    </row>
    <row r="11" spans="1:15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>
      <c r="A12" s="1"/>
      <c r="B12" s="13" t="s">
        <v>18</v>
      </c>
      <c r="C12" s="16" t="s">
        <v>19</v>
      </c>
      <c r="D12" s="23"/>
      <c r="E12" s="23"/>
      <c r="F12" s="23"/>
      <c r="G12" s="23"/>
      <c r="H12" s="23"/>
      <c r="I12" s="23"/>
      <c r="J12" s="24"/>
      <c r="K12" s="24"/>
      <c r="L12" s="24"/>
      <c r="M12" s="24"/>
      <c r="N12" s="24"/>
      <c r="O12" s="24"/>
    </row>
    <row r="13" spans="1:15" ht="15" customHeight="1">
      <c r="A13" s="1"/>
      <c r="B13" s="2"/>
      <c r="C13" s="1"/>
      <c r="D13" s="23"/>
      <c r="E13" s="23"/>
      <c r="F13" s="23"/>
      <c r="G13" s="23"/>
      <c r="H13" s="23"/>
      <c r="I13" s="23"/>
      <c r="J13" s="24"/>
      <c r="K13" s="24"/>
      <c r="L13" s="24"/>
      <c r="M13" s="24"/>
      <c r="N13" s="24"/>
      <c r="O13" s="24"/>
    </row>
    <row r="14" spans="1:15" ht="25.5">
      <c r="A14" s="1"/>
      <c r="B14" s="17" t="s">
        <v>20</v>
      </c>
      <c r="C14" s="18" t="s">
        <v>21</v>
      </c>
      <c r="D14" s="25">
        <f aca="true" t="shared" si="0" ref="D14:O14">SUBTOTAL(9,D15:D16)</f>
        <v>97765420</v>
      </c>
      <c r="E14" s="25">
        <f t="shared" si="0"/>
        <v>5400460</v>
      </c>
      <c r="F14" s="25">
        <f t="shared" si="0"/>
        <v>11214646</v>
      </c>
      <c r="G14" s="25">
        <f t="shared" si="0"/>
        <v>103579606</v>
      </c>
      <c r="H14" s="25">
        <f t="shared" si="0"/>
        <v>103579606</v>
      </c>
      <c r="I14" s="25">
        <f t="shared" si="0"/>
        <v>0</v>
      </c>
      <c r="J14" s="25">
        <f t="shared" si="0"/>
        <v>85324040.89999999</v>
      </c>
      <c r="K14" s="25">
        <f t="shared" si="0"/>
        <v>18255565.10000001</v>
      </c>
      <c r="L14" s="25">
        <f t="shared" si="0"/>
        <v>18255565.10000001</v>
      </c>
      <c r="M14" s="25">
        <f t="shared" si="0"/>
        <v>85324040.89999999</v>
      </c>
      <c r="N14" s="25">
        <f t="shared" si="0"/>
        <v>85272617.72999999</v>
      </c>
      <c r="O14" s="25">
        <f t="shared" si="0"/>
        <v>51423.17000000179</v>
      </c>
    </row>
    <row r="15" spans="1:15" ht="12.75">
      <c r="A15" s="1"/>
      <c r="B15" s="19" t="s">
        <v>22</v>
      </c>
      <c r="C15" s="20" t="s">
        <v>23</v>
      </c>
      <c r="D15" s="26">
        <v>97765420</v>
      </c>
      <c r="E15" s="26">
        <v>5400460</v>
      </c>
      <c r="F15" s="26">
        <v>11214646</v>
      </c>
      <c r="G15" s="26">
        <f>D15-E15+F15</f>
        <v>103579606</v>
      </c>
      <c r="H15" s="26">
        <v>103579606</v>
      </c>
      <c r="I15" s="26">
        <f>G15-H15</f>
        <v>0</v>
      </c>
      <c r="J15" s="26">
        <v>85324040.89999999</v>
      </c>
      <c r="K15" s="27">
        <f>H15-J15</f>
        <v>18255565.10000001</v>
      </c>
      <c r="L15" s="27">
        <f>G15-J15</f>
        <v>18255565.10000001</v>
      </c>
      <c r="M15" s="26">
        <v>85324040.89999999</v>
      </c>
      <c r="N15" s="26">
        <v>85272617.72999999</v>
      </c>
      <c r="O15" s="27">
        <f>J15-N15</f>
        <v>51423.17000000179</v>
      </c>
    </row>
    <row r="16" spans="1:15" ht="12.75">
      <c r="A16" s="1"/>
      <c r="B16" s="21"/>
      <c r="C16" s="20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2.75">
      <c r="A17" s="1"/>
      <c r="B17" s="17" t="s">
        <v>24</v>
      </c>
      <c r="C17" s="18" t="s">
        <v>25</v>
      </c>
      <c r="D17" s="25">
        <f aca="true" t="shared" si="1" ref="D17:O17">SUBTOTAL(9,D18:D19)</f>
        <v>2052550</v>
      </c>
      <c r="E17" s="25">
        <f t="shared" si="1"/>
        <v>707794</v>
      </c>
      <c r="F17" s="25">
        <f t="shared" si="1"/>
        <v>1899350</v>
      </c>
      <c r="G17" s="25">
        <f t="shared" si="1"/>
        <v>3244106</v>
      </c>
      <c r="H17" s="25">
        <f t="shared" si="1"/>
        <v>3244106</v>
      </c>
      <c r="I17" s="25">
        <f t="shared" si="1"/>
        <v>0</v>
      </c>
      <c r="J17" s="25">
        <f t="shared" si="1"/>
        <v>3102633.4999999995</v>
      </c>
      <c r="K17" s="25">
        <f t="shared" si="1"/>
        <v>141472.50000000047</v>
      </c>
      <c r="L17" s="25">
        <f t="shared" si="1"/>
        <v>141472.50000000047</v>
      </c>
      <c r="M17" s="25">
        <f t="shared" si="1"/>
        <v>2753738.8899999997</v>
      </c>
      <c r="N17" s="25">
        <f t="shared" si="1"/>
        <v>2753738.89</v>
      </c>
      <c r="O17" s="25">
        <f t="shared" si="1"/>
        <v>348894.6099999994</v>
      </c>
    </row>
    <row r="18" spans="1:15" ht="12.75">
      <c r="A18" s="1"/>
      <c r="B18" s="19" t="s">
        <v>26</v>
      </c>
      <c r="C18" s="20" t="s">
        <v>27</v>
      </c>
      <c r="D18" s="26">
        <v>2052550</v>
      </c>
      <c r="E18" s="26">
        <v>707794</v>
      </c>
      <c r="F18" s="26">
        <v>1899350</v>
      </c>
      <c r="G18" s="26">
        <f>D18-E18+F18</f>
        <v>3244106</v>
      </c>
      <c r="H18" s="26">
        <v>3244106</v>
      </c>
      <c r="I18" s="26">
        <f>G18-H18</f>
        <v>0</v>
      </c>
      <c r="J18" s="26">
        <v>3102633.4999999995</v>
      </c>
      <c r="K18" s="27">
        <f>H18-J18</f>
        <v>141472.50000000047</v>
      </c>
      <c r="L18" s="27">
        <f>G18-J18</f>
        <v>141472.50000000047</v>
      </c>
      <c r="M18" s="26">
        <v>2753738.8899999997</v>
      </c>
      <c r="N18" s="26">
        <v>2753738.89</v>
      </c>
      <c r="O18" s="27">
        <f>J18-N18</f>
        <v>348894.6099999994</v>
      </c>
    </row>
    <row r="19" spans="1:15" ht="12.75">
      <c r="A19" s="1"/>
      <c r="B19" s="21"/>
      <c r="C19" s="20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2.75">
      <c r="A20" s="1"/>
      <c r="B20" s="17" t="s">
        <v>28</v>
      </c>
      <c r="C20" s="18" t="s">
        <v>29</v>
      </c>
      <c r="D20" s="25">
        <f aca="true" t="shared" si="2" ref="D20:O20">SUBTOTAL(9,D21:D24)</f>
        <v>18418740</v>
      </c>
      <c r="E20" s="25">
        <f t="shared" si="2"/>
        <v>976537</v>
      </c>
      <c r="F20" s="25">
        <f t="shared" si="2"/>
        <v>2739849</v>
      </c>
      <c r="G20" s="25">
        <f t="shared" si="2"/>
        <v>20182052</v>
      </c>
      <c r="H20" s="25">
        <f t="shared" si="2"/>
        <v>20182052</v>
      </c>
      <c r="I20" s="25">
        <f t="shared" si="2"/>
        <v>0</v>
      </c>
      <c r="J20" s="25">
        <f t="shared" si="2"/>
        <v>16270614.580000002</v>
      </c>
      <c r="K20" s="25">
        <f t="shared" si="2"/>
        <v>3911437.4199999985</v>
      </c>
      <c r="L20" s="25">
        <f t="shared" si="2"/>
        <v>3911437.4199999985</v>
      </c>
      <c r="M20" s="25">
        <f t="shared" si="2"/>
        <v>3343554.8299999996</v>
      </c>
      <c r="N20" s="25">
        <f t="shared" si="2"/>
        <v>3077453.65</v>
      </c>
      <c r="O20" s="25">
        <f t="shared" si="2"/>
        <v>13193160.930000002</v>
      </c>
    </row>
    <row r="21" spans="1:15" ht="12.75">
      <c r="A21" s="1"/>
      <c r="B21" s="19" t="s">
        <v>30</v>
      </c>
      <c r="C21" s="20" t="s">
        <v>31</v>
      </c>
      <c r="D21" s="26">
        <v>870576</v>
      </c>
      <c r="E21" s="26">
        <v>11463</v>
      </c>
      <c r="F21" s="26">
        <v>687927</v>
      </c>
      <c r="G21" s="26">
        <f>D21-E21+F21</f>
        <v>1547040</v>
      </c>
      <c r="H21" s="26">
        <v>1547040</v>
      </c>
      <c r="I21" s="26">
        <f>G21-H21</f>
        <v>0</v>
      </c>
      <c r="J21" s="26">
        <v>889700.24</v>
      </c>
      <c r="K21" s="27">
        <f>H21-J21</f>
        <v>657339.76</v>
      </c>
      <c r="L21" s="27">
        <f>G21-J21</f>
        <v>657339.76</v>
      </c>
      <c r="M21" s="26">
        <v>889700.2399999999</v>
      </c>
      <c r="N21" s="26">
        <v>889554.1599999999</v>
      </c>
      <c r="O21" s="27">
        <f>J21-N21</f>
        <v>146.0800000000745</v>
      </c>
    </row>
    <row r="22" spans="1:15" ht="12.75">
      <c r="A22" s="1"/>
      <c r="B22" s="19" t="s">
        <v>32</v>
      </c>
      <c r="C22" s="20" t="s">
        <v>33</v>
      </c>
      <c r="D22" s="26">
        <v>1812297</v>
      </c>
      <c r="E22" s="26">
        <v>137411</v>
      </c>
      <c r="F22" s="26">
        <v>218356</v>
      </c>
      <c r="G22" s="26">
        <f>D22-E22+F22</f>
        <v>1893242</v>
      </c>
      <c r="H22" s="26">
        <v>1893242</v>
      </c>
      <c r="I22" s="26">
        <f>G22-H22</f>
        <v>0</v>
      </c>
      <c r="J22" s="26">
        <v>1807764.6500000001</v>
      </c>
      <c r="K22" s="27">
        <f>H22-J22</f>
        <v>85477.34999999986</v>
      </c>
      <c r="L22" s="27">
        <f>G22-J22</f>
        <v>85477.34999999986</v>
      </c>
      <c r="M22" s="26">
        <v>1807764.65</v>
      </c>
      <c r="N22" s="26">
        <v>1802563.81</v>
      </c>
      <c r="O22" s="27">
        <f>J22-N22</f>
        <v>5200.840000000084</v>
      </c>
    </row>
    <row r="23" spans="1:15" ht="12.75">
      <c r="A23" s="1"/>
      <c r="B23" s="19" t="s">
        <v>34</v>
      </c>
      <c r="C23" s="20" t="s">
        <v>35</v>
      </c>
      <c r="D23" s="26">
        <v>15735867</v>
      </c>
      <c r="E23" s="26">
        <v>827663</v>
      </c>
      <c r="F23" s="26">
        <v>1833566</v>
      </c>
      <c r="G23" s="26">
        <f>D23-E23+F23</f>
        <v>16741770</v>
      </c>
      <c r="H23" s="26">
        <v>16741770</v>
      </c>
      <c r="I23" s="26">
        <f>G23-H23</f>
        <v>0</v>
      </c>
      <c r="J23" s="26">
        <v>13573149.690000001</v>
      </c>
      <c r="K23" s="27">
        <f>H23-J23</f>
        <v>3168620.3099999987</v>
      </c>
      <c r="L23" s="27">
        <f>G23-J23</f>
        <v>3168620.3099999987</v>
      </c>
      <c r="M23" s="26">
        <v>646089.9400000001</v>
      </c>
      <c r="N23" s="26">
        <v>385335.68</v>
      </c>
      <c r="O23" s="27">
        <f>J23-N23</f>
        <v>13187814.010000002</v>
      </c>
    </row>
    <row r="24" spans="1:15" ht="12.75">
      <c r="A24" s="1"/>
      <c r="B24" s="21"/>
      <c r="C24" s="2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2.75">
      <c r="A25" s="1"/>
      <c r="B25" s="17" t="s">
        <v>36</v>
      </c>
      <c r="C25" s="18" t="s">
        <v>37</v>
      </c>
      <c r="D25" s="25">
        <f aca="true" t="shared" si="3" ref="D25:O25">SUBTOTAL(9,D26:D31)</f>
        <v>26164295</v>
      </c>
      <c r="E25" s="25">
        <f t="shared" si="3"/>
        <v>1638924</v>
      </c>
      <c r="F25" s="25">
        <f t="shared" si="3"/>
        <v>3143080</v>
      </c>
      <c r="G25" s="25">
        <f t="shared" si="3"/>
        <v>27668451</v>
      </c>
      <c r="H25" s="25">
        <f t="shared" si="3"/>
        <v>27668451</v>
      </c>
      <c r="I25" s="25">
        <f t="shared" si="3"/>
        <v>0</v>
      </c>
      <c r="J25" s="25">
        <f t="shared" si="3"/>
        <v>22464379.459999997</v>
      </c>
      <c r="K25" s="25">
        <f t="shared" si="3"/>
        <v>5204071.54</v>
      </c>
      <c r="L25" s="25">
        <f t="shared" si="3"/>
        <v>5204071.54</v>
      </c>
      <c r="M25" s="25">
        <f t="shared" si="3"/>
        <v>22021596.409999996</v>
      </c>
      <c r="N25" s="25">
        <f t="shared" si="3"/>
        <v>22021596.409999996</v>
      </c>
      <c r="O25" s="25">
        <f t="shared" si="3"/>
        <v>442783.0499999998</v>
      </c>
    </row>
    <row r="26" spans="1:15" ht="12.75">
      <c r="A26" s="1"/>
      <c r="B26" s="19" t="s">
        <v>38</v>
      </c>
      <c r="C26" s="20" t="s">
        <v>39</v>
      </c>
      <c r="D26" s="26">
        <v>5557004</v>
      </c>
      <c r="E26" s="26">
        <v>614512</v>
      </c>
      <c r="F26" s="26">
        <v>521197</v>
      </c>
      <c r="G26" s="26">
        <f>D26-E26+F26</f>
        <v>5463689</v>
      </c>
      <c r="H26" s="26">
        <v>5463689</v>
      </c>
      <c r="I26" s="26">
        <f>G26-H26</f>
        <v>0</v>
      </c>
      <c r="J26" s="26">
        <v>4397117.2299999995</v>
      </c>
      <c r="K26" s="27">
        <f>H26-J26</f>
        <v>1066571.7700000005</v>
      </c>
      <c r="L26" s="27">
        <f>G26-J26</f>
        <v>1066571.7700000005</v>
      </c>
      <c r="M26" s="26">
        <v>3954334.1799999997</v>
      </c>
      <c r="N26" s="26">
        <v>3954334.1799999997</v>
      </c>
      <c r="O26" s="27">
        <f>J26-N26</f>
        <v>442783.0499999998</v>
      </c>
    </row>
    <row r="27" spans="1:15" ht="12.75">
      <c r="A27" s="1"/>
      <c r="B27" s="19" t="s">
        <v>89</v>
      </c>
      <c r="C27" s="20" t="s">
        <v>90</v>
      </c>
      <c r="D27" s="26">
        <v>3031095</v>
      </c>
      <c r="E27" s="26">
        <v>146163</v>
      </c>
      <c r="F27" s="26">
        <v>393282</v>
      </c>
      <c r="G27" s="26">
        <f>D27-E27+F27</f>
        <v>3278214</v>
      </c>
      <c r="H27" s="26">
        <v>3278214</v>
      </c>
      <c r="I27" s="26">
        <f>G27-H27</f>
        <v>0</v>
      </c>
      <c r="J27" s="26">
        <v>2685719.0700000003</v>
      </c>
      <c r="K27" s="27">
        <f>H27-J27</f>
        <v>592494.9299999997</v>
      </c>
      <c r="L27" s="27">
        <f>G27-J27</f>
        <v>592494.9299999997</v>
      </c>
      <c r="M27" s="26">
        <v>2685719.07</v>
      </c>
      <c r="N27" s="26">
        <v>2685719.0700000003</v>
      </c>
      <c r="O27" s="27">
        <f>J27-N27</f>
        <v>0</v>
      </c>
    </row>
    <row r="28" spans="1:15" ht="12.75">
      <c r="A28" s="1"/>
      <c r="B28" s="19" t="s">
        <v>91</v>
      </c>
      <c r="C28" s="20" t="s">
        <v>92</v>
      </c>
      <c r="D28" s="26">
        <v>15155468</v>
      </c>
      <c r="E28" s="26">
        <v>730808</v>
      </c>
      <c r="F28" s="26">
        <v>1966412</v>
      </c>
      <c r="G28" s="26">
        <f>D28-E28+F28</f>
        <v>16391072</v>
      </c>
      <c r="H28" s="26">
        <v>16391072</v>
      </c>
      <c r="I28" s="26">
        <f>G28-H28</f>
        <v>0</v>
      </c>
      <c r="J28" s="26">
        <v>13428589.02</v>
      </c>
      <c r="K28" s="27">
        <f>H28-J28</f>
        <v>2962482.9800000004</v>
      </c>
      <c r="L28" s="27">
        <f>G28-J28</f>
        <v>2962482.9800000004</v>
      </c>
      <c r="M28" s="26">
        <v>13428589.02</v>
      </c>
      <c r="N28" s="26">
        <v>13428589.02</v>
      </c>
      <c r="O28" s="27">
        <f>J28-N28</f>
        <v>0</v>
      </c>
    </row>
    <row r="29" spans="1:15" ht="12.75">
      <c r="A29" s="1"/>
      <c r="B29" s="19" t="s">
        <v>93</v>
      </c>
      <c r="C29" s="20" t="s">
        <v>94</v>
      </c>
      <c r="D29" s="26">
        <v>2020728</v>
      </c>
      <c r="E29" s="26">
        <v>97441</v>
      </c>
      <c r="F29" s="26">
        <v>262189</v>
      </c>
      <c r="G29" s="26">
        <f>D29-E29+F29</f>
        <v>2185476</v>
      </c>
      <c r="H29" s="26">
        <v>2185476</v>
      </c>
      <c r="I29" s="26">
        <f>G29-H29</f>
        <v>0</v>
      </c>
      <c r="J29" s="26">
        <v>1751589.8100000003</v>
      </c>
      <c r="K29" s="27">
        <f>H29-J29</f>
        <v>433886.1899999997</v>
      </c>
      <c r="L29" s="27">
        <f>G29-J29</f>
        <v>433886.1899999997</v>
      </c>
      <c r="M29" s="26">
        <v>1751589.81</v>
      </c>
      <c r="N29" s="26">
        <v>1751589.81</v>
      </c>
      <c r="O29" s="27">
        <f>J29-N29</f>
        <v>0</v>
      </c>
    </row>
    <row r="30" spans="1:15" ht="12.75">
      <c r="A30" s="1"/>
      <c r="B30" s="19" t="s">
        <v>95</v>
      </c>
      <c r="C30" s="20" t="s">
        <v>96</v>
      </c>
      <c r="D30" s="26">
        <v>400000</v>
      </c>
      <c r="E30" s="26">
        <v>50000</v>
      </c>
      <c r="F30" s="26">
        <v>0</v>
      </c>
      <c r="G30" s="26">
        <f>D30-E30+F30</f>
        <v>350000</v>
      </c>
      <c r="H30" s="26">
        <v>350000</v>
      </c>
      <c r="I30" s="26">
        <f>G30-H30</f>
        <v>0</v>
      </c>
      <c r="J30" s="26">
        <v>201364.33000000002</v>
      </c>
      <c r="K30" s="27">
        <f>H30-J30</f>
        <v>148635.66999999998</v>
      </c>
      <c r="L30" s="27">
        <f>G30-J30</f>
        <v>148635.66999999998</v>
      </c>
      <c r="M30" s="26">
        <v>201364.33000000002</v>
      </c>
      <c r="N30" s="26">
        <v>201364.33000000002</v>
      </c>
      <c r="O30" s="27">
        <f>J30-N30</f>
        <v>0</v>
      </c>
    </row>
    <row r="31" spans="1:15" ht="12.75">
      <c r="A31" s="1"/>
      <c r="B31" s="21"/>
      <c r="C31" s="20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2.75">
      <c r="A32" s="1"/>
      <c r="B32" s="17" t="s">
        <v>40</v>
      </c>
      <c r="C32" s="18" t="s">
        <v>41</v>
      </c>
      <c r="D32" s="25">
        <f aca="true" t="shared" si="4" ref="D32:O32">SUBTOTAL(9,D33:D37)</f>
        <v>7143329</v>
      </c>
      <c r="E32" s="25">
        <f t="shared" si="4"/>
        <v>661745.8</v>
      </c>
      <c r="F32" s="25">
        <f t="shared" si="4"/>
        <v>2016248.7999999998</v>
      </c>
      <c r="G32" s="25">
        <f t="shared" si="4"/>
        <v>8497832</v>
      </c>
      <c r="H32" s="25">
        <f t="shared" si="4"/>
        <v>8497832</v>
      </c>
      <c r="I32" s="25">
        <f t="shared" si="4"/>
        <v>0</v>
      </c>
      <c r="J32" s="25">
        <f t="shared" si="4"/>
        <v>8160229.03</v>
      </c>
      <c r="K32" s="25">
        <f t="shared" si="4"/>
        <v>337602.97</v>
      </c>
      <c r="L32" s="25">
        <f t="shared" si="4"/>
        <v>337602.97</v>
      </c>
      <c r="M32" s="25">
        <f t="shared" si="4"/>
        <v>8160229.029999999</v>
      </c>
      <c r="N32" s="25">
        <f t="shared" si="4"/>
        <v>7514284.83</v>
      </c>
      <c r="O32" s="25">
        <f t="shared" si="4"/>
        <v>645944.1999999997</v>
      </c>
    </row>
    <row r="33" spans="1:15" ht="12.75">
      <c r="A33" s="1"/>
      <c r="B33" s="19" t="s">
        <v>42</v>
      </c>
      <c r="C33" s="20" t="s">
        <v>43</v>
      </c>
      <c r="D33" s="26">
        <v>2300000</v>
      </c>
      <c r="E33" s="26">
        <v>622970</v>
      </c>
      <c r="F33" s="26">
        <v>1124204</v>
      </c>
      <c r="G33" s="26">
        <f>D33-E33+F33</f>
        <v>2801234</v>
      </c>
      <c r="H33" s="26">
        <v>2801234</v>
      </c>
      <c r="I33" s="26">
        <f>G33-H33</f>
        <v>0</v>
      </c>
      <c r="J33" s="26">
        <v>3405445.76</v>
      </c>
      <c r="K33" s="27">
        <f>H33-J33</f>
        <v>-604211.7599999998</v>
      </c>
      <c r="L33" s="27">
        <f>G33-J33</f>
        <v>-604211.7599999998</v>
      </c>
      <c r="M33" s="26">
        <v>3405445.76</v>
      </c>
      <c r="N33" s="26">
        <v>2759501.56</v>
      </c>
      <c r="O33" s="27">
        <f>J33-N33</f>
        <v>645944.1999999997</v>
      </c>
    </row>
    <row r="34" spans="1:15" ht="12.75">
      <c r="A34" s="1"/>
      <c r="B34" s="19" t="s">
        <v>97</v>
      </c>
      <c r="C34" s="20" t="s">
        <v>98</v>
      </c>
      <c r="D34" s="26">
        <v>1085935</v>
      </c>
      <c r="E34" s="26">
        <v>0.4</v>
      </c>
      <c r="F34" s="26">
        <v>210065.4</v>
      </c>
      <c r="G34" s="26">
        <f>D34-E34+F34</f>
        <v>1296000</v>
      </c>
      <c r="H34" s="26">
        <v>1296000</v>
      </c>
      <c r="I34" s="26">
        <f>G34-H34</f>
        <v>0</v>
      </c>
      <c r="J34" s="26">
        <v>1073174.4400000002</v>
      </c>
      <c r="K34" s="27">
        <f>H34-J34</f>
        <v>222825.55999999982</v>
      </c>
      <c r="L34" s="27">
        <f>G34-J34</f>
        <v>222825.55999999982</v>
      </c>
      <c r="M34" s="26">
        <v>1073174.4400000002</v>
      </c>
      <c r="N34" s="26">
        <v>1073174.44</v>
      </c>
      <c r="O34" s="27">
        <f>J34-N34</f>
        <v>0</v>
      </c>
    </row>
    <row r="35" spans="1:15" ht="12.75">
      <c r="A35" s="1"/>
      <c r="B35" s="19" t="s">
        <v>99</v>
      </c>
      <c r="C35" s="20" t="s">
        <v>100</v>
      </c>
      <c r="D35" s="26">
        <v>0</v>
      </c>
      <c r="E35" s="26">
        <v>0</v>
      </c>
      <c r="F35" s="26">
        <v>0</v>
      </c>
      <c r="G35" s="26">
        <f>D35-E35+F35</f>
        <v>0</v>
      </c>
      <c r="H35" s="26">
        <v>0</v>
      </c>
      <c r="I35" s="26">
        <f>G35-H35</f>
        <v>0</v>
      </c>
      <c r="J35" s="26">
        <v>0</v>
      </c>
      <c r="K35" s="27">
        <f>H35-J35</f>
        <v>0</v>
      </c>
      <c r="L35" s="27">
        <f>G35-J35</f>
        <v>0</v>
      </c>
      <c r="M35" s="26">
        <v>0</v>
      </c>
      <c r="N35" s="26">
        <v>0</v>
      </c>
      <c r="O35" s="27">
        <f>J35-N35</f>
        <v>0</v>
      </c>
    </row>
    <row r="36" spans="1:15" ht="12.75">
      <c r="A36" s="1"/>
      <c r="B36" s="19" t="s">
        <v>101</v>
      </c>
      <c r="C36" s="20" t="s">
        <v>102</v>
      </c>
      <c r="D36" s="26">
        <v>3757394</v>
      </c>
      <c r="E36" s="26">
        <v>38775.4</v>
      </c>
      <c r="F36" s="26">
        <v>681979.4</v>
      </c>
      <c r="G36" s="26">
        <f>D36-E36+F36</f>
        <v>4400598</v>
      </c>
      <c r="H36" s="26">
        <v>4400598</v>
      </c>
      <c r="I36" s="26">
        <f>G36-H36</f>
        <v>0</v>
      </c>
      <c r="J36" s="26">
        <v>3681608.83</v>
      </c>
      <c r="K36" s="27">
        <f>H36-J36</f>
        <v>718989.1699999999</v>
      </c>
      <c r="L36" s="27">
        <f>G36-J36</f>
        <v>718989.1699999999</v>
      </c>
      <c r="M36" s="26">
        <v>3681608.8299999996</v>
      </c>
      <c r="N36" s="26">
        <v>3681608.8299999996</v>
      </c>
      <c r="O36" s="27">
        <f>J36-N36</f>
        <v>0</v>
      </c>
    </row>
    <row r="37" spans="1:15" ht="12.75">
      <c r="A37" s="1"/>
      <c r="B37" s="21"/>
      <c r="C37" s="20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2.75">
      <c r="A38" s="1"/>
      <c r="B38" s="17" t="s">
        <v>103</v>
      </c>
      <c r="C38" s="18" t="s">
        <v>104</v>
      </c>
      <c r="D38" s="25">
        <f aca="true" t="shared" si="5" ref="D38:O38">SUBTOTAL(9,D39:D40)</f>
        <v>0</v>
      </c>
      <c r="E38" s="25">
        <f t="shared" si="5"/>
        <v>0</v>
      </c>
      <c r="F38" s="25">
        <f t="shared" si="5"/>
        <v>0</v>
      </c>
      <c r="G38" s="25">
        <f t="shared" si="5"/>
        <v>0</v>
      </c>
      <c r="H38" s="25">
        <f t="shared" si="5"/>
        <v>0</v>
      </c>
      <c r="I38" s="25">
        <f t="shared" si="5"/>
        <v>0</v>
      </c>
      <c r="J38" s="25">
        <f t="shared" si="5"/>
        <v>0</v>
      </c>
      <c r="K38" s="25">
        <f t="shared" si="5"/>
        <v>0</v>
      </c>
      <c r="L38" s="25">
        <f t="shared" si="5"/>
        <v>0</v>
      </c>
      <c r="M38" s="25">
        <f t="shared" si="5"/>
        <v>0</v>
      </c>
      <c r="N38" s="25">
        <f t="shared" si="5"/>
        <v>0</v>
      </c>
      <c r="O38" s="25">
        <f t="shared" si="5"/>
        <v>0</v>
      </c>
    </row>
    <row r="39" spans="1:15" ht="12.75">
      <c r="A39" s="1"/>
      <c r="B39" s="19" t="s">
        <v>105</v>
      </c>
      <c r="C39" s="20" t="s">
        <v>106</v>
      </c>
      <c r="D39" s="26">
        <v>0</v>
      </c>
      <c r="E39" s="26">
        <v>0</v>
      </c>
      <c r="F39" s="26">
        <v>0</v>
      </c>
      <c r="G39" s="26">
        <f>D39-E39+F39</f>
        <v>0</v>
      </c>
      <c r="H39" s="26">
        <v>0</v>
      </c>
      <c r="I39" s="26">
        <f>G39-H39</f>
        <v>0</v>
      </c>
      <c r="J39" s="26">
        <v>0</v>
      </c>
      <c r="K39" s="27">
        <f>H39-J39</f>
        <v>0</v>
      </c>
      <c r="L39" s="27">
        <f>G39-J39</f>
        <v>0</v>
      </c>
      <c r="M39" s="26">
        <v>0</v>
      </c>
      <c r="N39" s="26">
        <v>0</v>
      </c>
      <c r="O39" s="27">
        <f>J39-N39</f>
        <v>0</v>
      </c>
    </row>
    <row r="40" spans="1:15" ht="12.75">
      <c r="A40" s="1"/>
      <c r="B40" s="21"/>
      <c r="C40" s="20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2.75">
      <c r="A41" s="1"/>
      <c r="B41" s="17" t="s">
        <v>44</v>
      </c>
      <c r="C41" s="18" t="s">
        <v>45</v>
      </c>
      <c r="D41" s="25">
        <f aca="true" t="shared" si="6" ref="D41:O41">SUBTOTAL(9,D42:D46)</f>
        <v>18339666</v>
      </c>
      <c r="E41" s="25">
        <f t="shared" si="6"/>
        <v>2678816</v>
      </c>
      <c r="F41" s="25">
        <f t="shared" si="6"/>
        <v>1051103</v>
      </c>
      <c r="G41" s="25">
        <f t="shared" si="6"/>
        <v>16711953</v>
      </c>
      <c r="H41" s="25">
        <f t="shared" si="6"/>
        <v>16711953</v>
      </c>
      <c r="I41" s="25">
        <f t="shared" si="6"/>
        <v>0</v>
      </c>
      <c r="J41" s="25">
        <f t="shared" si="6"/>
        <v>14125175.549999999</v>
      </c>
      <c r="K41" s="25">
        <f t="shared" si="6"/>
        <v>2586777.45</v>
      </c>
      <c r="L41" s="25">
        <f t="shared" si="6"/>
        <v>2586777.45</v>
      </c>
      <c r="M41" s="25">
        <f t="shared" si="6"/>
        <v>14125175.549999999</v>
      </c>
      <c r="N41" s="25">
        <f t="shared" si="6"/>
        <v>14124167.049999999</v>
      </c>
      <c r="O41" s="25">
        <f t="shared" si="6"/>
        <v>1008.5000000004657</v>
      </c>
    </row>
    <row r="42" spans="1:15" ht="12.75">
      <c r="A42" s="1"/>
      <c r="B42" s="19" t="s">
        <v>46</v>
      </c>
      <c r="C42" s="20" t="s">
        <v>47</v>
      </c>
      <c r="D42" s="26">
        <v>7373820</v>
      </c>
      <c r="E42" s="26">
        <v>920916</v>
      </c>
      <c r="F42" s="26">
        <v>329892</v>
      </c>
      <c r="G42" s="26">
        <f>D42-E42+F42</f>
        <v>6782796</v>
      </c>
      <c r="H42" s="26">
        <v>6782796</v>
      </c>
      <c r="I42" s="26">
        <f>G42-H42</f>
        <v>0</v>
      </c>
      <c r="J42" s="26">
        <v>5731017.37</v>
      </c>
      <c r="K42" s="27">
        <f>H42-J42</f>
        <v>1051778.63</v>
      </c>
      <c r="L42" s="27">
        <f>G42-J42</f>
        <v>1051778.63</v>
      </c>
      <c r="M42" s="26">
        <v>5731017.369999999</v>
      </c>
      <c r="N42" s="26">
        <v>5730386.87</v>
      </c>
      <c r="O42" s="27">
        <f>J42-N42</f>
        <v>630.5</v>
      </c>
    </row>
    <row r="43" spans="1:15" ht="12.75">
      <c r="A43" s="1"/>
      <c r="B43" s="19" t="s">
        <v>48</v>
      </c>
      <c r="C43" s="20" t="s">
        <v>49</v>
      </c>
      <c r="D43" s="26">
        <v>4795044</v>
      </c>
      <c r="E43" s="26">
        <v>588612</v>
      </c>
      <c r="F43" s="26">
        <v>210396</v>
      </c>
      <c r="G43" s="26">
        <f>D43-E43+F43</f>
        <v>4416828</v>
      </c>
      <c r="H43" s="26">
        <v>4416828</v>
      </c>
      <c r="I43" s="26">
        <f>G43-H43</f>
        <v>0</v>
      </c>
      <c r="J43" s="26">
        <v>3728678.7399999998</v>
      </c>
      <c r="K43" s="27">
        <f>H43-J43</f>
        <v>688149.2600000002</v>
      </c>
      <c r="L43" s="27">
        <f>G43-J43</f>
        <v>688149.2600000002</v>
      </c>
      <c r="M43" s="26">
        <v>3728678.7399999998</v>
      </c>
      <c r="N43" s="26">
        <v>3728300.7399999993</v>
      </c>
      <c r="O43" s="27">
        <f>J43-N43</f>
        <v>378.00000000046566</v>
      </c>
    </row>
    <row r="44" spans="1:15" ht="12.75">
      <c r="A44" s="1"/>
      <c r="B44" s="19" t="s">
        <v>107</v>
      </c>
      <c r="C44" s="20" t="s">
        <v>108</v>
      </c>
      <c r="D44" s="26">
        <v>4035372</v>
      </c>
      <c r="E44" s="26">
        <v>264288</v>
      </c>
      <c r="F44" s="26">
        <v>496245</v>
      </c>
      <c r="G44" s="26">
        <f>D44-E44+F44</f>
        <v>4267329</v>
      </c>
      <c r="H44" s="26">
        <v>4267329</v>
      </c>
      <c r="I44" s="26">
        <f>G44-H44</f>
        <v>0</v>
      </c>
      <c r="J44" s="26">
        <v>4168857.11</v>
      </c>
      <c r="K44" s="27">
        <f>H44-J44</f>
        <v>98471.89000000013</v>
      </c>
      <c r="L44" s="27">
        <f>G44-J44</f>
        <v>98471.89000000013</v>
      </c>
      <c r="M44" s="26">
        <v>4168857.11</v>
      </c>
      <c r="N44" s="26">
        <v>4168857.11</v>
      </c>
      <c r="O44" s="27">
        <f>J44-N44</f>
        <v>0</v>
      </c>
    </row>
    <row r="45" spans="1:15" ht="12.75">
      <c r="A45" s="1"/>
      <c r="B45" s="19" t="s">
        <v>109</v>
      </c>
      <c r="C45" s="20" t="s">
        <v>110</v>
      </c>
      <c r="D45" s="26">
        <v>2135430</v>
      </c>
      <c r="E45" s="26">
        <v>905000</v>
      </c>
      <c r="F45" s="26">
        <v>14570</v>
      </c>
      <c r="G45" s="26">
        <f>D45-E45+F45</f>
        <v>1245000</v>
      </c>
      <c r="H45" s="26">
        <v>1245000</v>
      </c>
      <c r="I45" s="26">
        <f>G45-H45</f>
        <v>0</v>
      </c>
      <c r="J45" s="26">
        <v>496622.3300000001</v>
      </c>
      <c r="K45" s="27">
        <f>H45-J45</f>
        <v>748377.6699999999</v>
      </c>
      <c r="L45" s="27">
        <f>G45-J45</f>
        <v>748377.6699999999</v>
      </c>
      <c r="M45" s="26">
        <v>496622.3300000001</v>
      </c>
      <c r="N45" s="26">
        <v>496622.33</v>
      </c>
      <c r="O45" s="27">
        <f>J45-N45</f>
        <v>0</v>
      </c>
    </row>
    <row r="46" spans="1:15" ht="12.75">
      <c r="A46" s="1"/>
      <c r="B46" s="2"/>
      <c r="C46" s="1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25.5">
      <c r="A47" s="1"/>
      <c r="B47" s="17" t="s">
        <v>111</v>
      </c>
      <c r="C47" s="18" t="s">
        <v>112</v>
      </c>
      <c r="D47" s="25">
        <f aca="true" t="shared" si="7" ref="D47:O47">SUBTOTAL(9,D48:D48)</f>
        <v>0</v>
      </c>
      <c r="E47" s="25">
        <f t="shared" si="7"/>
        <v>0</v>
      </c>
      <c r="F47" s="25">
        <f t="shared" si="7"/>
        <v>0</v>
      </c>
      <c r="G47" s="25">
        <f t="shared" si="7"/>
        <v>0</v>
      </c>
      <c r="H47" s="25">
        <f t="shared" si="7"/>
        <v>0</v>
      </c>
      <c r="I47" s="25">
        <f t="shared" si="7"/>
        <v>0</v>
      </c>
      <c r="J47" s="25">
        <f t="shared" si="7"/>
        <v>0</v>
      </c>
      <c r="K47" s="25">
        <f t="shared" si="7"/>
        <v>0</v>
      </c>
      <c r="L47" s="25">
        <f t="shared" si="7"/>
        <v>0</v>
      </c>
      <c r="M47" s="25">
        <f t="shared" si="7"/>
        <v>0</v>
      </c>
      <c r="N47" s="25">
        <f t="shared" si="7"/>
        <v>0</v>
      </c>
      <c r="O47" s="25">
        <f t="shared" si="7"/>
        <v>0</v>
      </c>
    </row>
    <row r="48" spans="1:15" ht="12.75">
      <c r="A48" s="1"/>
      <c r="B48" s="2"/>
      <c r="C48" s="1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1"/>
      <c r="B49" s="37" t="str">
        <f>"TOTAL CAPITULO "&amp;B12&amp;":"</f>
        <v>TOTAL CAPITULO 1000:</v>
      </c>
      <c r="C49" s="37"/>
      <c r="D49" s="28">
        <f aca="true" t="shared" si="8" ref="D49:O49">SUBTOTAL(9,D14:D48)</f>
        <v>169884000</v>
      </c>
      <c r="E49" s="28">
        <f t="shared" si="8"/>
        <v>12064276.8</v>
      </c>
      <c r="F49" s="28">
        <f t="shared" si="8"/>
        <v>22064276.799999997</v>
      </c>
      <c r="G49" s="28">
        <f t="shared" si="8"/>
        <v>179884000</v>
      </c>
      <c r="H49" s="28">
        <f t="shared" si="8"/>
        <v>179884000</v>
      </c>
      <c r="I49" s="28">
        <f t="shared" si="8"/>
        <v>0</v>
      </c>
      <c r="J49" s="28">
        <f t="shared" si="8"/>
        <v>149447073.02000004</v>
      </c>
      <c r="K49" s="28">
        <f t="shared" si="8"/>
        <v>30436926.98000001</v>
      </c>
      <c r="L49" s="28">
        <f t="shared" si="8"/>
        <v>30436926.98000001</v>
      </c>
      <c r="M49" s="28">
        <f t="shared" si="8"/>
        <v>135728335.60999998</v>
      </c>
      <c r="N49" s="28">
        <f t="shared" si="8"/>
        <v>134763858.56</v>
      </c>
      <c r="O49" s="28">
        <f t="shared" si="8"/>
        <v>14683214.46</v>
      </c>
    </row>
    <row r="50" spans="1:15" ht="12.75">
      <c r="A50" s="1"/>
      <c r="B50" s="2"/>
      <c r="C50" s="1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1"/>
      <c r="B51" s="13" t="s">
        <v>113</v>
      </c>
      <c r="C51" s="16" t="s">
        <v>114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1"/>
      <c r="B52" s="2"/>
      <c r="C52" s="1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25.5">
      <c r="A53" s="1"/>
      <c r="B53" s="17" t="s">
        <v>115</v>
      </c>
      <c r="C53" s="18" t="s">
        <v>116</v>
      </c>
      <c r="D53" s="25">
        <f aca="true" t="shared" si="9" ref="D53:O53">SUBTOTAL(9,D54:D61)</f>
        <v>2576000</v>
      </c>
      <c r="E53" s="25">
        <f t="shared" si="9"/>
        <v>113600</v>
      </c>
      <c r="F53" s="25">
        <f t="shared" si="9"/>
        <v>113600</v>
      </c>
      <c r="G53" s="25">
        <f t="shared" si="9"/>
        <v>2576000</v>
      </c>
      <c r="H53" s="25">
        <f t="shared" si="9"/>
        <v>1925498.3</v>
      </c>
      <c r="I53" s="25">
        <f t="shared" si="9"/>
        <v>650501.7000000001</v>
      </c>
      <c r="J53" s="25">
        <f t="shared" si="9"/>
        <v>1717650.6900000002</v>
      </c>
      <c r="K53" s="25">
        <f t="shared" si="9"/>
        <v>207847.60999999987</v>
      </c>
      <c r="L53" s="25">
        <f t="shared" si="9"/>
        <v>858349.3099999999</v>
      </c>
      <c r="M53" s="25">
        <f t="shared" si="9"/>
        <v>1717650.6900000004</v>
      </c>
      <c r="N53" s="25">
        <f t="shared" si="9"/>
        <v>1717650.6900000004</v>
      </c>
      <c r="O53" s="25">
        <f t="shared" si="9"/>
        <v>0</v>
      </c>
    </row>
    <row r="54" spans="1:15" ht="12.75">
      <c r="A54" s="1"/>
      <c r="B54" s="19" t="s">
        <v>117</v>
      </c>
      <c r="C54" s="20" t="s">
        <v>118</v>
      </c>
      <c r="D54" s="26">
        <v>500000</v>
      </c>
      <c r="E54" s="26">
        <v>0</v>
      </c>
      <c r="F54" s="26">
        <v>0</v>
      </c>
      <c r="G54" s="26">
        <f aca="true" t="shared" si="10" ref="G54:G60">D54-E54+F54</f>
        <v>500000</v>
      </c>
      <c r="H54" s="26">
        <v>300002.83999999997</v>
      </c>
      <c r="I54" s="26">
        <f aca="true" t="shared" si="11" ref="I54:I60">G54-H54</f>
        <v>199997.16000000003</v>
      </c>
      <c r="J54" s="26">
        <v>240535.23999999996</v>
      </c>
      <c r="K54" s="27">
        <f aca="true" t="shared" si="12" ref="K54:K60">H54-J54</f>
        <v>59467.600000000006</v>
      </c>
      <c r="L54" s="27">
        <f aca="true" t="shared" si="13" ref="L54:L60">G54-J54</f>
        <v>259464.76000000004</v>
      </c>
      <c r="M54" s="26">
        <v>240535.23999999996</v>
      </c>
      <c r="N54" s="26">
        <v>240535.23999999996</v>
      </c>
      <c r="O54" s="27">
        <f aca="true" t="shared" si="14" ref="O54:O60">J54-N54</f>
        <v>0</v>
      </c>
    </row>
    <row r="55" spans="1:15" ht="12.75">
      <c r="A55" s="1"/>
      <c r="B55" s="19" t="s">
        <v>119</v>
      </c>
      <c r="C55" s="20" t="s">
        <v>120</v>
      </c>
      <c r="D55" s="26">
        <v>70000</v>
      </c>
      <c r="E55" s="26">
        <v>0</v>
      </c>
      <c r="F55" s="26">
        <v>0</v>
      </c>
      <c r="G55" s="26">
        <f t="shared" si="10"/>
        <v>70000</v>
      </c>
      <c r="H55" s="26">
        <v>22308.969999999998</v>
      </c>
      <c r="I55" s="26">
        <f t="shared" si="11"/>
        <v>47691.03</v>
      </c>
      <c r="J55" s="26">
        <v>15805.67</v>
      </c>
      <c r="K55" s="27">
        <f t="shared" si="12"/>
        <v>6503.299999999997</v>
      </c>
      <c r="L55" s="27">
        <f t="shared" si="13"/>
        <v>54194.33</v>
      </c>
      <c r="M55" s="26">
        <v>15805.669999999998</v>
      </c>
      <c r="N55" s="26">
        <v>15805.669999999996</v>
      </c>
      <c r="O55" s="27">
        <f t="shared" si="14"/>
        <v>0</v>
      </c>
    </row>
    <row r="56" spans="1:15" ht="12.75">
      <c r="A56" s="1"/>
      <c r="B56" s="19" t="s">
        <v>121</v>
      </c>
      <c r="C56" s="20" t="s">
        <v>122</v>
      </c>
      <c r="D56" s="26">
        <v>6000</v>
      </c>
      <c r="E56" s="26">
        <v>0</v>
      </c>
      <c r="F56" s="26">
        <v>0</v>
      </c>
      <c r="G56" s="26">
        <f t="shared" si="10"/>
        <v>6000</v>
      </c>
      <c r="H56" s="26">
        <v>0</v>
      </c>
      <c r="I56" s="26">
        <f t="shared" si="11"/>
        <v>6000</v>
      </c>
      <c r="J56" s="26">
        <v>0</v>
      </c>
      <c r="K56" s="27">
        <f t="shared" si="12"/>
        <v>0</v>
      </c>
      <c r="L56" s="27">
        <f t="shared" si="13"/>
        <v>6000</v>
      </c>
      <c r="M56" s="26">
        <v>0</v>
      </c>
      <c r="N56" s="26">
        <v>0</v>
      </c>
      <c r="O56" s="27">
        <f t="shared" si="14"/>
        <v>0</v>
      </c>
    </row>
    <row r="57" spans="1:15" ht="12.75">
      <c r="A57" s="1"/>
      <c r="B57" s="19" t="s">
        <v>123</v>
      </c>
      <c r="C57" s="20" t="s">
        <v>124</v>
      </c>
      <c r="D57" s="26">
        <v>1700000</v>
      </c>
      <c r="E57" s="26">
        <v>107600</v>
      </c>
      <c r="F57" s="26">
        <v>107600</v>
      </c>
      <c r="G57" s="26">
        <f t="shared" si="10"/>
        <v>1700000</v>
      </c>
      <c r="H57" s="26">
        <v>1502028.75</v>
      </c>
      <c r="I57" s="26">
        <f t="shared" si="11"/>
        <v>197971.25</v>
      </c>
      <c r="J57" s="26">
        <v>1365462.6400000001</v>
      </c>
      <c r="K57" s="27">
        <f t="shared" si="12"/>
        <v>136566.10999999987</v>
      </c>
      <c r="L57" s="27">
        <f t="shared" si="13"/>
        <v>334537.35999999987</v>
      </c>
      <c r="M57" s="26">
        <v>1365462.6400000004</v>
      </c>
      <c r="N57" s="26">
        <v>1365462.6400000004</v>
      </c>
      <c r="O57" s="27">
        <f t="shared" si="14"/>
        <v>0</v>
      </c>
    </row>
    <row r="58" spans="1:15" ht="12.75">
      <c r="A58" s="1"/>
      <c r="B58" s="19" t="s">
        <v>125</v>
      </c>
      <c r="C58" s="20" t="s">
        <v>126</v>
      </c>
      <c r="D58" s="26">
        <v>45000</v>
      </c>
      <c r="E58" s="26">
        <v>0</v>
      </c>
      <c r="F58" s="26">
        <v>0</v>
      </c>
      <c r="G58" s="26">
        <f t="shared" si="10"/>
        <v>45000</v>
      </c>
      <c r="H58" s="26">
        <v>17394</v>
      </c>
      <c r="I58" s="26">
        <f t="shared" si="11"/>
        <v>27606</v>
      </c>
      <c r="J58" s="26">
        <v>17394</v>
      </c>
      <c r="K58" s="27">
        <f t="shared" si="12"/>
        <v>0</v>
      </c>
      <c r="L58" s="27">
        <f t="shared" si="13"/>
        <v>27606</v>
      </c>
      <c r="M58" s="26">
        <v>17394</v>
      </c>
      <c r="N58" s="26">
        <v>17394</v>
      </c>
      <c r="O58" s="27">
        <f t="shared" si="14"/>
        <v>0</v>
      </c>
    </row>
    <row r="59" spans="1:15" ht="12.75">
      <c r="A59" s="1"/>
      <c r="B59" s="19" t="s">
        <v>127</v>
      </c>
      <c r="C59" s="20" t="s">
        <v>128</v>
      </c>
      <c r="D59" s="26">
        <v>235000</v>
      </c>
      <c r="E59" s="26">
        <v>6000</v>
      </c>
      <c r="F59" s="26">
        <v>6000</v>
      </c>
      <c r="G59" s="26">
        <f t="shared" si="10"/>
        <v>235000</v>
      </c>
      <c r="H59" s="26">
        <v>83253.67</v>
      </c>
      <c r="I59" s="26">
        <f t="shared" si="11"/>
        <v>151746.33000000002</v>
      </c>
      <c r="J59" s="26">
        <v>77943.07</v>
      </c>
      <c r="K59" s="27">
        <f t="shared" si="12"/>
        <v>5310.599999999991</v>
      </c>
      <c r="L59" s="27">
        <f t="shared" si="13"/>
        <v>157056.93</v>
      </c>
      <c r="M59" s="26">
        <v>77943.06999999999</v>
      </c>
      <c r="N59" s="26">
        <v>77943.06999999999</v>
      </c>
      <c r="O59" s="27">
        <f t="shared" si="14"/>
        <v>0</v>
      </c>
    </row>
    <row r="60" spans="1:15" ht="12.75">
      <c r="A60" s="1"/>
      <c r="B60" s="19" t="s">
        <v>129</v>
      </c>
      <c r="C60" s="20" t="s">
        <v>130</v>
      </c>
      <c r="D60" s="26">
        <v>20000</v>
      </c>
      <c r="E60" s="26">
        <v>0</v>
      </c>
      <c r="F60" s="26">
        <v>0</v>
      </c>
      <c r="G60" s="26">
        <f t="shared" si="10"/>
        <v>20000</v>
      </c>
      <c r="H60" s="26">
        <v>510.07</v>
      </c>
      <c r="I60" s="26">
        <f t="shared" si="11"/>
        <v>19489.93</v>
      </c>
      <c r="J60" s="26">
        <v>510.07</v>
      </c>
      <c r="K60" s="27">
        <f t="shared" si="12"/>
        <v>0</v>
      </c>
      <c r="L60" s="27">
        <f t="shared" si="13"/>
        <v>19489.93</v>
      </c>
      <c r="M60" s="26">
        <v>510.07</v>
      </c>
      <c r="N60" s="26">
        <v>510.07</v>
      </c>
      <c r="O60" s="27">
        <f t="shared" si="14"/>
        <v>0</v>
      </c>
    </row>
    <row r="61" spans="1:15" ht="12.75">
      <c r="A61" s="1"/>
      <c r="B61" s="21"/>
      <c r="C61" s="20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ht="12.75">
      <c r="A62" s="1"/>
      <c r="B62" s="17" t="s">
        <v>131</v>
      </c>
      <c r="C62" s="18" t="s">
        <v>132</v>
      </c>
      <c r="D62" s="25">
        <f aca="true" t="shared" si="15" ref="D62:O62">SUBTOTAL(9,D63:D66)</f>
        <v>196000</v>
      </c>
      <c r="E62" s="25">
        <f t="shared" si="15"/>
        <v>22000</v>
      </c>
      <c r="F62" s="25">
        <f t="shared" si="15"/>
        <v>22000</v>
      </c>
      <c r="G62" s="25">
        <f t="shared" si="15"/>
        <v>196000</v>
      </c>
      <c r="H62" s="25">
        <f t="shared" si="15"/>
        <v>132413.63999999998</v>
      </c>
      <c r="I62" s="25">
        <f t="shared" si="15"/>
        <v>63586.36</v>
      </c>
      <c r="J62" s="25">
        <f t="shared" si="15"/>
        <v>130185.56000000001</v>
      </c>
      <c r="K62" s="25">
        <f t="shared" si="15"/>
        <v>2228.0800000000017</v>
      </c>
      <c r="L62" s="25">
        <f t="shared" si="15"/>
        <v>65814.44</v>
      </c>
      <c r="M62" s="25">
        <f t="shared" si="15"/>
        <v>128456.96</v>
      </c>
      <c r="N62" s="25">
        <f t="shared" si="15"/>
        <v>126762.96</v>
      </c>
      <c r="O62" s="25">
        <f t="shared" si="15"/>
        <v>3422.5999999999913</v>
      </c>
    </row>
    <row r="63" spans="1:15" ht="12.75">
      <c r="A63" s="1"/>
      <c r="B63" s="19" t="s">
        <v>133</v>
      </c>
      <c r="C63" s="20" t="s">
        <v>134</v>
      </c>
      <c r="D63" s="26">
        <v>150000</v>
      </c>
      <c r="E63" s="26">
        <v>22000</v>
      </c>
      <c r="F63" s="26">
        <v>22000</v>
      </c>
      <c r="G63" s="26">
        <f>D63-E63+F63</f>
        <v>150000</v>
      </c>
      <c r="H63" s="26">
        <v>119814.66</v>
      </c>
      <c r="I63" s="26">
        <f>G63-H63</f>
        <v>30185.339999999997</v>
      </c>
      <c r="J63" s="26">
        <v>117586.58</v>
      </c>
      <c r="K63" s="27">
        <f>H63-J63</f>
        <v>2228.0800000000017</v>
      </c>
      <c r="L63" s="27">
        <f>G63-J63</f>
        <v>32413.42</v>
      </c>
      <c r="M63" s="26">
        <v>115857.98</v>
      </c>
      <c r="N63" s="26">
        <v>114163.98000000001</v>
      </c>
      <c r="O63" s="27">
        <f>J63-N63</f>
        <v>3422.5999999999913</v>
      </c>
    </row>
    <row r="64" spans="1:15" ht="12.75">
      <c r="A64" s="1"/>
      <c r="B64" s="19" t="s">
        <v>135</v>
      </c>
      <c r="C64" s="20" t="s">
        <v>136</v>
      </c>
      <c r="D64" s="26">
        <v>10000</v>
      </c>
      <c r="E64" s="26">
        <v>0</v>
      </c>
      <c r="F64" s="26">
        <v>0</v>
      </c>
      <c r="G64" s="26">
        <f>D64-E64+F64</f>
        <v>10000</v>
      </c>
      <c r="H64" s="26">
        <v>4351.18</v>
      </c>
      <c r="I64" s="26">
        <f>G64-H64</f>
        <v>5648.82</v>
      </c>
      <c r="J64" s="26">
        <v>4351.18</v>
      </c>
      <c r="K64" s="27">
        <f>H64-J64</f>
        <v>0</v>
      </c>
      <c r="L64" s="27">
        <f>G64-J64</f>
        <v>5648.82</v>
      </c>
      <c r="M64" s="26">
        <v>4351.18</v>
      </c>
      <c r="N64" s="26">
        <v>4351.18</v>
      </c>
      <c r="O64" s="27">
        <f>J64-N64</f>
        <v>0</v>
      </c>
    </row>
    <row r="65" spans="1:15" ht="12.75">
      <c r="A65" s="1"/>
      <c r="B65" s="19" t="s">
        <v>137</v>
      </c>
      <c r="C65" s="20" t="s">
        <v>138</v>
      </c>
      <c r="D65" s="26">
        <v>36000</v>
      </c>
      <c r="E65" s="26">
        <v>0</v>
      </c>
      <c r="F65" s="26">
        <v>0</v>
      </c>
      <c r="G65" s="26">
        <f>D65-E65+F65</f>
        <v>36000</v>
      </c>
      <c r="H65" s="26">
        <v>8247.8</v>
      </c>
      <c r="I65" s="26">
        <f>G65-H65</f>
        <v>27752.2</v>
      </c>
      <c r="J65" s="26">
        <v>8247.8</v>
      </c>
      <c r="K65" s="27">
        <f>H65-J65</f>
        <v>0</v>
      </c>
      <c r="L65" s="27">
        <f>G65-J65</f>
        <v>27752.2</v>
      </c>
      <c r="M65" s="26">
        <v>8247.8</v>
      </c>
      <c r="N65" s="26">
        <v>8247.8</v>
      </c>
      <c r="O65" s="27">
        <f>J65-N65</f>
        <v>0</v>
      </c>
    </row>
    <row r="66" spans="1:15" ht="12.75">
      <c r="A66" s="1"/>
      <c r="B66" s="21"/>
      <c r="C66" s="20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25.5">
      <c r="A67" s="1"/>
      <c r="B67" s="17" t="s">
        <v>139</v>
      </c>
      <c r="C67" s="18" t="s">
        <v>140</v>
      </c>
      <c r="D67" s="25">
        <f aca="true" t="shared" si="16" ref="D67:O67">SUBTOTAL(9,D68:D68)</f>
        <v>0</v>
      </c>
      <c r="E67" s="25">
        <f t="shared" si="16"/>
        <v>0</v>
      </c>
      <c r="F67" s="25">
        <f t="shared" si="16"/>
        <v>0</v>
      </c>
      <c r="G67" s="25">
        <f t="shared" si="16"/>
        <v>0</v>
      </c>
      <c r="H67" s="25">
        <f t="shared" si="16"/>
        <v>0</v>
      </c>
      <c r="I67" s="25">
        <f t="shared" si="16"/>
        <v>0</v>
      </c>
      <c r="J67" s="25">
        <f t="shared" si="16"/>
        <v>0</v>
      </c>
      <c r="K67" s="25">
        <f t="shared" si="16"/>
        <v>0</v>
      </c>
      <c r="L67" s="25">
        <f t="shared" si="16"/>
        <v>0</v>
      </c>
      <c r="M67" s="25">
        <f t="shared" si="16"/>
        <v>0</v>
      </c>
      <c r="N67" s="25">
        <f t="shared" si="16"/>
        <v>0</v>
      </c>
      <c r="O67" s="25">
        <f t="shared" si="16"/>
        <v>0</v>
      </c>
    </row>
    <row r="68" spans="1:15" ht="12.75">
      <c r="A68" s="1"/>
      <c r="B68" s="21"/>
      <c r="C68" s="20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ht="25.5">
      <c r="A69" s="1"/>
      <c r="B69" s="17" t="s">
        <v>141</v>
      </c>
      <c r="C69" s="18" t="s">
        <v>142</v>
      </c>
      <c r="D69" s="25">
        <f aca="true" t="shared" si="17" ref="D69:O69">SUBTOTAL(9,D70:D79)</f>
        <v>470000</v>
      </c>
      <c r="E69" s="25">
        <f t="shared" si="17"/>
        <v>113300</v>
      </c>
      <c r="F69" s="25">
        <f t="shared" si="17"/>
        <v>443300</v>
      </c>
      <c r="G69" s="25">
        <f t="shared" si="17"/>
        <v>800000</v>
      </c>
      <c r="H69" s="25">
        <f t="shared" si="17"/>
        <v>551260.06</v>
      </c>
      <c r="I69" s="25">
        <f t="shared" si="17"/>
        <v>248739.93999999997</v>
      </c>
      <c r="J69" s="25">
        <f t="shared" si="17"/>
        <v>551260.06</v>
      </c>
      <c r="K69" s="25">
        <f t="shared" si="17"/>
        <v>0</v>
      </c>
      <c r="L69" s="25">
        <f t="shared" si="17"/>
        <v>248739.94</v>
      </c>
      <c r="M69" s="25">
        <f t="shared" si="17"/>
        <v>551260.06</v>
      </c>
      <c r="N69" s="25">
        <f t="shared" si="17"/>
        <v>539410.05</v>
      </c>
      <c r="O69" s="25">
        <f t="shared" si="17"/>
        <v>11850.01000000001</v>
      </c>
    </row>
    <row r="70" spans="1:15" ht="12.75">
      <c r="A70" s="1"/>
      <c r="B70" s="19" t="s">
        <v>143</v>
      </c>
      <c r="C70" s="20" t="s">
        <v>144</v>
      </c>
      <c r="D70" s="26">
        <v>50000</v>
      </c>
      <c r="E70" s="26">
        <v>6200</v>
      </c>
      <c r="F70" s="26">
        <v>6200</v>
      </c>
      <c r="G70" s="26">
        <f aca="true" t="shared" si="18" ref="G70:G78">D70-E70+F70</f>
        <v>50000</v>
      </c>
      <c r="H70" s="26">
        <v>20380.350000000002</v>
      </c>
      <c r="I70" s="26">
        <f aca="true" t="shared" si="19" ref="I70:I78">G70-H70</f>
        <v>29619.649999999998</v>
      </c>
      <c r="J70" s="26">
        <v>20380.350000000002</v>
      </c>
      <c r="K70" s="27">
        <f aca="true" t="shared" si="20" ref="K70:K78">H70-J70</f>
        <v>0</v>
      </c>
      <c r="L70" s="27">
        <f aca="true" t="shared" si="21" ref="L70:L78">G70-J70</f>
        <v>29619.649999999998</v>
      </c>
      <c r="M70" s="26">
        <v>20380.350000000002</v>
      </c>
      <c r="N70" s="26">
        <v>20380.350000000002</v>
      </c>
      <c r="O70" s="27">
        <f aca="true" t="shared" si="22" ref="O70:O78">J70-N70</f>
        <v>0</v>
      </c>
    </row>
    <row r="71" spans="1:15" ht="12.75">
      <c r="A71" s="1"/>
      <c r="B71" s="19" t="s">
        <v>145</v>
      </c>
      <c r="C71" s="20" t="s">
        <v>146</v>
      </c>
      <c r="D71" s="26">
        <v>30000</v>
      </c>
      <c r="E71" s="26">
        <v>0</v>
      </c>
      <c r="F71" s="26">
        <v>0</v>
      </c>
      <c r="G71" s="26">
        <f t="shared" si="18"/>
        <v>30000</v>
      </c>
      <c r="H71" s="26">
        <v>11662.01</v>
      </c>
      <c r="I71" s="26">
        <f t="shared" si="19"/>
        <v>18337.989999999998</v>
      </c>
      <c r="J71" s="26">
        <v>11662.01</v>
      </c>
      <c r="K71" s="27">
        <f t="shared" si="20"/>
        <v>0</v>
      </c>
      <c r="L71" s="27">
        <f t="shared" si="21"/>
        <v>18337.989999999998</v>
      </c>
      <c r="M71" s="26">
        <v>11662.01</v>
      </c>
      <c r="N71" s="26">
        <v>11662.01</v>
      </c>
      <c r="O71" s="27">
        <f t="shared" si="22"/>
        <v>0</v>
      </c>
    </row>
    <row r="72" spans="1:15" ht="12.75">
      <c r="A72" s="1"/>
      <c r="B72" s="19" t="s">
        <v>147</v>
      </c>
      <c r="C72" s="20" t="s">
        <v>148</v>
      </c>
      <c r="D72" s="26">
        <v>15000</v>
      </c>
      <c r="E72" s="26">
        <v>0</v>
      </c>
      <c r="F72" s="26">
        <v>0</v>
      </c>
      <c r="G72" s="26">
        <f t="shared" si="18"/>
        <v>15000</v>
      </c>
      <c r="H72" s="26">
        <v>4047.88</v>
      </c>
      <c r="I72" s="26">
        <f t="shared" si="19"/>
        <v>10952.119999999999</v>
      </c>
      <c r="J72" s="26">
        <v>4047.88</v>
      </c>
      <c r="K72" s="27">
        <f t="shared" si="20"/>
        <v>0</v>
      </c>
      <c r="L72" s="27">
        <f t="shared" si="21"/>
        <v>10952.119999999999</v>
      </c>
      <c r="M72" s="26">
        <v>4047.88</v>
      </c>
      <c r="N72" s="26">
        <v>4047.88</v>
      </c>
      <c r="O72" s="27">
        <f t="shared" si="22"/>
        <v>0</v>
      </c>
    </row>
    <row r="73" spans="1:15" ht="12.75">
      <c r="A73" s="1"/>
      <c r="B73" s="19" t="s">
        <v>149</v>
      </c>
      <c r="C73" s="20" t="s">
        <v>150</v>
      </c>
      <c r="D73" s="26">
        <v>10000</v>
      </c>
      <c r="E73" s="26">
        <v>500</v>
      </c>
      <c r="F73" s="26">
        <v>500</v>
      </c>
      <c r="G73" s="26">
        <f t="shared" si="18"/>
        <v>10000</v>
      </c>
      <c r="H73" s="26">
        <v>2893.4</v>
      </c>
      <c r="I73" s="26">
        <f t="shared" si="19"/>
        <v>7106.6</v>
      </c>
      <c r="J73" s="26">
        <v>2893.4</v>
      </c>
      <c r="K73" s="27">
        <f t="shared" si="20"/>
        <v>0</v>
      </c>
      <c r="L73" s="27">
        <f t="shared" si="21"/>
        <v>7106.6</v>
      </c>
      <c r="M73" s="26">
        <v>2893.4</v>
      </c>
      <c r="N73" s="26">
        <v>2893.4</v>
      </c>
      <c r="O73" s="27">
        <f t="shared" si="22"/>
        <v>0</v>
      </c>
    </row>
    <row r="74" spans="1:15" ht="12.75">
      <c r="A74" s="1"/>
      <c r="B74" s="19" t="s">
        <v>151</v>
      </c>
      <c r="C74" s="20" t="s">
        <v>152</v>
      </c>
      <c r="D74" s="26">
        <v>10000</v>
      </c>
      <c r="E74" s="26">
        <v>2000</v>
      </c>
      <c r="F74" s="26">
        <v>2000</v>
      </c>
      <c r="G74" s="26">
        <f t="shared" si="18"/>
        <v>10000</v>
      </c>
      <c r="H74" s="26">
        <v>535</v>
      </c>
      <c r="I74" s="26">
        <f t="shared" si="19"/>
        <v>9465</v>
      </c>
      <c r="J74" s="26">
        <v>535</v>
      </c>
      <c r="K74" s="27">
        <f t="shared" si="20"/>
        <v>0</v>
      </c>
      <c r="L74" s="27">
        <f t="shared" si="21"/>
        <v>9465</v>
      </c>
      <c r="M74" s="26">
        <v>535</v>
      </c>
      <c r="N74" s="26">
        <v>535</v>
      </c>
      <c r="O74" s="27">
        <f t="shared" si="22"/>
        <v>0</v>
      </c>
    </row>
    <row r="75" spans="1:15" ht="12.75">
      <c r="A75" s="1"/>
      <c r="B75" s="19" t="s">
        <v>153</v>
      </c>
      <c r="C75" s="20" t="s">
        <v>154</v>
      </c>
      <c r="D75" s="26">
        <v>185000</v>
      </c>
      <c r="E75" s="26">
        <v>85000</v>
      </c>
      <c r="F75" s="26">
        <v>325000</v>
      </c>
      <c r="G75" s="26">
        <f t="shared" si="18"/>
        <v>425000</v>
      </c>
      <c r="H75" s="26">
        <v>357437.33</v>
      </c>
      <c r="I75" s="26">
        <f t="shared" si="19"/>
        <v>67562.66999999998</v>
      </c>
      <c r="J75" s="26">
        <v>357437.32999999996</v>
      </c>
      <c r="K75" s="27">
        <f t="shared" si="20"/>
        <v>0</v>
      </c>
      <c r="L75" s="27">
        <f t="shared" si="21"/>
        <v>67562.67000000004</v>
      </c>
      <c r="M75" s="26">
        <v>357437.32999999996</v>
      </c>
      <c r="N75" s="26">
        <v>357437.33</v>
      </c>
      <c r="O75" s="27">
        <f t="shared" si="22"/>
        <v>0</v>
      </c>
    </row>
    <row r="76" spans="1:15" ht="12.75">
      <c r="A76" s="1"/>
      <c r="B76" s="19" t="s">
        <v>155</v>
      </c>
      <c r="C76" s="20" t="s">
        <v>156</v>
      </c>
      <c r="D76" s="26">
        <v>60000</v>
      </c>
      <c r="E76" s="26">
        <v>0</v>
      </c>
      <c r="F76" s="26">
        <v>40000</v>
      </c>
      <c r="G76" s="26">
        <f t="shared" si="18"/>
        <v>100000</v>
      </c>
      <c r="H76" s="26">
        <v>71213.83</v>
      </c>
      <c r="I76" s="26">
        <f t="shared" si="19"/>
        <v>28786.17</v>
      </c>
      <c r="J76" s="26">
        <v>71213.83</v>
      </c>
      <c r="K76" s="27">
        <f t="shared" si="20"/>
        <v>0</v>
      </c>
      <c r="L76" s="27">
        <f t="shared" si="21"/>
        <v>28786.17</v>
      </c>
      <c r="M76" s="26">
        <v>71213.83</v>
      </c>
      <c r="N76" s="26">
        <v>71213.83</v>
      </c>
      <c r="O76" s="27">
        <f t="shared" si="22"/>
        <v>0</v>
      </c>
    </row>
    <row r="77" spans="1:15" ht="12.75">
      <c r="A77" s="1"/>
      <c r="B77" s="19" t="s">
        <v>157</v>
      </c>
      <c r="C77" s="20" t="s">
        <v>158</v>
      </c>
      <c r="D77" s="26">
        <v>30000</v>
      </c>
      <c r="E77" s="26">
        <v>0</v>
      </c>
      <c r="F77" s="26">
        <v>0</v>
      </c>
      <c r="G77" s="26">
        <f t="shared" si="18"/>
        <v>30000</v>
      </c>
      <c r="H77" s="26">
        <v>3506.21</v>
      </c>
      <c r="I77" s="26">
        <f t="shared" si="19"/>
        <v>26493.79</v>
      </c>
      <c r="J77" s="26">
        <v>3506.21</v>
      </c>
      <c r="K77" s="27">
        <f t="shared" si="20"/>
        <v>0</v>
      </c>
      <c r="L77" s="27">
        <f t="shared" si="21"/>
        <v>26493.79</v>
      </c>
      <c r="M77" s="26">
        <v>3506.21</v>
      </c>
      <c r="N77" s="26">
        <v>3506.21</v>
      </c>
      <c r="O77" s="27">
        <f t="shared" si="22"/>
        <v>0</v>
      </c>
    </row>
    <row r="78" spans="1:15" ht="12.75">
      <c r="A78" s="1"/>
      <c r="B78" s="19" t="s">
        <v>159</v>
      </c>
      <c r="C78" s="20" t="s">
        <v>160</v>
      </c>
      <c r="D78" s="26">
        <v>80000</v>
      </c>
      <c r="E78" s="26">
        <v>19600</v>
      </c>
      <c r="F78" s="26">
        <v>69600</v>
      </c>
      <c r="G78" s="26">
        <f t="shared" si="18"/>
        <v>130000</v>
      </c>
      <c r="H78" s="26">
        <v>79584.04999999999</v>
      </c>
      <c r="I78" s="26">
        <f t="shared" si="19"/>
        <v>50415.95000000001</v>
      </c>
      <c r="J78" s="26">
        <v>79584.05</v>
      </c>
      <c r="K78" s="27">
        <f t="shared" si="20"/>
        <v>0</v>
      </c>
      <c r="L78" s="27">
        <f t="shared" si="21"/>
        <v>50415.95</v>
      </c>
      <c r="M78" s="26">
        <v>79584.05</v>
      </c>
      <c r="N78" s="26">
        <v>67734.04</v>
      </c>
      <c r="O78" s="27">
        <f t="shared" si="22"/>
        <v>11850.01000000001</v>
      </c>
    </row>
    <row r="79" spans="1:15" ht="12.75">
      <c r="A79" s="1"/>
      <c r="B79" s="21"/>
      <c r="C79" s="20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ht="12.75">
      <c r="A80" s="1"/>
      <c r="B80" s="17" t="s">
        <v>161</v>
      </c>
      <c r="C80" s="18" t="s">
        <v>162</v>
      </c>
      <c r="D80" s="25">
        <f aca="true" t="shared" si="23" ref="D80:O80">SUBTOTAL(9,D81:D87)</f>
        <v>4680000</v>
      </c>
      <c r="E80" s="25">
        <f t="shared" si="23"/>
        <v>302200</v>
      </c>
      <c r="F80" s="25">
        <f t="shared" si="23"/>
        <v>2902200</v>
      </c>
      <c r="G80" s="25">
        <f t="shared" si="23"/>
        <v>7280000</v>
      </c>
      <c r="H80" s="25">
        <f t="shared" si="23"/>
        <v>4443387.78</v>
      </c>
      <c r="I80" s="25">
        <f t="shared" si="23"/>
        <v>2836612.2199999997</v>
      </c>
      <c r="J80" s="25">
        <f t="shared" si="23"/>
        <v>3328693.4199999995</v>
      </c>
      <c r="K80" s="25">
        <f t="shared" si="23"/>
        <v>1114694.3600000008</v>
      </c>
      <c r="L80" s="25">
        <f t="shared" si="23"/>
        <v>3951306.5800000005</v>
      </c>
      <c r="M80" s="25">
        <f t="shared" si="23"/>
        <v>3323212.5399999996</v>
      </c>
      <c r="N80" s="25">
        <f t="shared" si="23"/>
        <v>3127447.53</v>
      </c>
      <c r="O80" s="25">
        <f t="shared" si="23"/>
        <v>201245.88999999987</v>
      </c>
    </row>
    <row r="81" spans="1:15" ht="12.75">
      <c r="A81" s="1"/>
      <c r="B81" s="19" t="s">
        <v>163</v>
      </c>
      <c r="C81" s="20" t="s">
        <v>164</v>
      </c>
      <c r="D81" s="26">
        <v>3800000</v>
      </c>
      <c r="E81" s="26">
        <v>0</v>
      </c>
      <c r="F81" s="26">
        <v>2750000</v>
      </c>
      <c r="G81" s="26">
        <f aca="true" t="shared" si="24" ref="G81:G86">D81-E81+F81</f>
        <v>6550000</v>
      </c>
      <c r="H81" s="26">
        <v>4027946.5200000005</v>
      </c>
      <c r="I81" s="26">
        <f aca="true" t="shared" si="25" ref="I81:I86">G81-H81</f>
        <v>2522053.4799999995</v>
      </c>
      <c r="J81" s="26">
        <v>3054070.8899999997</v>
      </c>
      <c r="K81" s="27">
        <f aca="true" t="shared" si="26" ref="K81:K86">H81-J81</f>
        <v>973875.6300000008</v>
      </c>
      <c r="L81" s="27">
        <f aca="true" t="shared" si="27" ref="L81:L86">G81-J81</f>
        <v>3495929.1100000003</v>
      </c>
      <c r="M81" s="26">
        <v>3054070.8899999997</v>
      </c>
      <c r="N81" s="26">
        <v>2898499.8</v>
      </c>
      <c r="O81" s="27">
        <f aca="true" t="shared" si="28" ref="O81:O86">J81-N81</f>
        <v>155571.08999999985</v>
      </c>
    </row>
    <row r="82" spans="1:15" ht="12.75">
      <c r="A82" s="1"/>
      <c r="B82" s="19" t="s">
        <v>165</v>
      </c>
      <c r="C82" s="20" t="s">
        <v>166</v>
      </c>
      <c r="D82" s="26">
        <v>100000</v>
      </c>
      <c r="E82" s="26">
        <v>30000</v>
      </c>
      <c r="F82" s="26">
        <v>30000</v>
      </c>
      <c r="G82" s="26">
        <f t="shared" si="24"/>
        <v>100000</v>
      </c>
      <c r="H82" s="26">
        <v>7649.26</v>
      </c>
      <c r="I82" s="26">
        <f t="shared" si="25"/>
        <v>92350.74</v>
      </c>
      <c r="J82" s="26">
        <v>4649.26</v>
      </c>
      <c r="K82" s="27">
        <f t="shared" si="26"/>
        <v>3000</v>
      </c>
      <c r="L82" s="27">
        <f t="shared" si="27"/>
        <v>95350.74</v>
      </c>
      <c r="M82" s="26">
        <v>4649.26</v>
      </c>
      <c r="N82" s="26">
        <v>4649.26</v>
      </c>
      <c r="O82" s="27">
        <f t="shared" si="28"/>
        <v>0</v>
      </c>
    </row>
    <row r="83" spans="1:15" ht="12.75">
      <c r="A83" s="1"/>
      <c r="B83" s="19" t="s">
        <v>167</v>
      </c>
      <c r="C83" s="20" t="s">
        <v>168</v>
      </c>
      <c r="D83" s="26">
        <v>40000</v>
      </c>
      <c r="E83" s="26">
        <v>10000</v>
      </c>
      <c r="F83" s="26">
        <v>10000</v>
      </c>
      <c r="G83" s="26">
        <f t="shared" si="24"/>
        <v>40000</v>
      </c>
      <c r="H83" s="26">
        <v>20990.600000000002</v>
      </c>
      <c r="I83" s="26">
        <f t="shared" si="25"/>
        <v>19009.399999999998</v>
      </c>
      <c r="J83" s="26">
        <v>20990.6</v>
      </c>
      <c r="K83" s="27">
        <f t="shared" si="26"/>
        <v>0</v>
      </c>
      <c r="L83" s="27">
        <f t="shared" si="27"/>
        <v>19009.4</v>
      </c>
      <c r="M83" s="26">
        <v>20990.6</v>
      </c>
      <c r="N83" s="26">
        <v>18699.6</v>
      </c>
      <c r="O83" s="27">
        <f t="shared" si="28"/>
        <v>2291</v>
      </c>
    </row>
    <row r="84" spans="1:15" ht="12.75">
      <c r="A84" s="1"/>
      <c r="B84" s="19" t="s">
        <v>169</v>
      </c>
      <c r="C84" s="20" t="s">
        <v>170</v>
      </c>
      <c r="D84" s="26">
        <v>100000</v>
      </c>
      <c r="E84" s="26">
        <v>0</v>
      </c>
      <c r="F84" s="26">
        <v>0</v>
      </c>
      <c r="G84" s="26">
        <f t="shared" si="24"/>
        <v>100000</v>
      </c>
      <c r="H84" s="26">
        <v>62696.1</v>
      </c>
      <c r="I84" s="26">
        <f t="shared" si="25"/>
        <v>37303.9</v>
      </c>
      <c r="J84" s="26">
        <v>41575.31</v>
      </c>
      <c r="K84" s="27">
        <f t="shared" si="26"/>
        <v>21120.79</v>
      </c>
      <c r="L84" s="27">
        <f t="shared" si="27"/>
        <v>58424.69</v>
      </c>
      <c r="M84" s="26">
        <v>37855.31</v>
      </c>
      <c r="N84" s="26">
        <v>30761.989999999998</v>
      </c>
      <c r="O84" s="27">
        <f t="shared" si="28"/>
        <v>10813.32</v>
      </c>
    </row>
    <row r="85" spans="1:15" ht="12.75">
      <c r="A85" s="1"/>
      <c r="B85" s="19" t="s">
        <v>171</v>
      </c>
      <c r="C85" s="20" t="s">
        <v>172</v>
      </c>
      <c r="D85" s="26">
        <v>610000</v>
      </c>
      <c r="E85" s="26">
        <v>250000</v>
      </c>
      <c r="F85" s="26">
        <v>80000</v>
      </c>
      <c r="G85" s="26">
        <f t="shared" si="24"/>
        <v>440000</v>
      </c>
      <c r="H85" s="26">
        <v>280064.26</v>
      </c>
      <c r="I85" s="26">
        <f t="shared" si="25"/>
        <v>159935.74</v>
      </c>
      <c r="J85" s="26">
        <v>163366.32</v>
      </c>
      <c r="K85" s="27">
        <f t="shared" si="26"/>
        <v>116697.94</v>
      </c>
      <c r="L85" s="27">
        <f t="shared" si="27"/>
        <v>276633.68</v>
      </c>
      <c r="M85" s="26">
        <v>161605.44</v>
      </c>
      <c r="N85" s="26">
        <v>130795.84</v>
      </c>
      <c r="O85" s="27">
        <f t="shared" si="28"/>
        <v>32570.48000000001</v>
      </c>
    </row>
    <row r="86" spans="1:15" ht="12.75">
      <c r="A86" s="1"/>
      <c r="B86" s="19" t="s">
        <v>173</v>
      </c>
      <c r="C86" s="20" t="s">
        <v>174</v>
      </c>
      <c r="D86" s="26">
        <v>30000</v>
      </c>
      <c r="E86" s="26">
        <v>12200</v>
      </c>
      <c r="F86" s="26">
        <v>32200</v>
      </c>
      <c r="G86" s="26">
        <f t="shared" si="24"/>
        <v>50000</v>
      </c>
      <c r="H86" s="26">
        <v>44041.04</v>
      </c>
      <c r="I86" s="26">
        <f t="shared" si="25"/>
        <v>5958.959999999999</v>
      </c>
      <c r="J86" s="26">
        <v>44041.03999999999</v>
      </c>
      <c r="K86" s="27">
        <f t="shared" si="26"/>
        <v>0</v>
      </c>
      <c r="L86" s="27">
        <f t="shared" si="27"/>
        <v>5958.960000000006</v>
      </c>
      <c r="M86" s="26">
        <v>44041.03999999999</v>
      </c>
      <c r="N86" s="26">
        <v>44041.03999999999</v>
      </c>
      <c r="O86" s="27">
        <f t="shared" si="28"/>
        <v>0</v>
      </c>
    </row>
    <row r="87" spans="1:15" ht="12.75">
      <c r="A87" s="1"/>
      <c r="B87" s="21"/>
      <c r="C87" s="20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2.75">
      <c r="A88" s="1"/>
      <c r="B88" s="17" t="s">
        <v>175</v>
      </c>
      <c r="C88" s="18" t="s">
        <v>176</v>
      </c>
      <c r="D88" s="25">
        <f aca="true" t="shared" si="29" ref="D88:O88">SUBTOTAL(9,D89:D92)</f>
        <v>5530000</v>
      </c>
      <c r="E88" s="25">
        <f t="shared" si="29"/>
        <v>0</v>
      </c>
      <c r="F88" s="25">
        <f t="shared" si="29"/>
        <v>45000</v>
      </c>
      <c r="G88" s="25">
        <f t="shared" si="29"/>
        <v>5575000</v>
      </c>
      <c r="H88" s="25">
        <f t="shared" si="29"/>
        <v>4909289.79</v>
      </c>
      <c r="I88" s="25">
        <f t="shared" si="29"/>
        <v>665710.2100000002</v>
      </c>
      <c r="J88" s="25">
        <f t="shared" si="29"/>
        <v>4644704.66</v>
      </c>
      <c r="K88" s="25">
        <f t="shared" si="29"/>
        <v>264585.1299999999</v>
      </c>
      <c r="L88" s="25">
        <f t="shared" si="29"/>
        <v>930295.3400000001</v>
      </c>
      <c r="M88" s="25">
        <f t="shared" si="29"/>
        <v>4644704.660000001</v>
      </c>
      <c r="N88" s="25">
        <f t="shared" si="29"/>
        <v>4516870.670000001</v>
      </c>
      <c r="O88" s="25">
        <f t="shared" si="29"/>
        <v>127833.98999999929</v>
      </c>
    </row>
    <row r="89" spans="1:15" ht="12.75">
      <c r="A89" s="1"/>
      <c r="B89" s="19" t="s">
        <v>177</v>
      </c>
      <c r="C89" s="20" t="s">
        <v>178</v>
      </c>
      <c r="D89" s="26">
        <v>5500000</v>
      </c>
      <c r="E89" s="26">
        <v>0</v>
      </c>
      <c r="F89" s="26">
        <v>0</v>
      </c>
      <c r="G89" s="26">
        <f>D89-E89+F89</f>
        <v>5500000</v>
      </c>
      <c r="H89" s="26">
        <v>4863070.76</v>
      </c>
      <c r="I89" s="26">
        <f>G89-H89</f>
        <v>636929.2400000002</v>
      </c>
      <c r="J89" s="26">
        <v>4598485.63</v>
      </c>
      <c r="K89" s="27">
        <f>H89-J89</f>
        <v>264585.1299999999</v>
      </c>
      <c r="L89" s="27">
        <f>G89-J89</f>
        <v>901514.3700000001</v>
      </c>
      <c r="M89" s="26">
        <v>4598485.630000001</v>
      </c>
      <c r="N89" s="26">
        <v>4490023.640000001</v>
      </c>
      <c r="O89" s="27">
        <f>J89-N89</f>
        <v>108461.98999999929</v>
      </c>
    </row>
    <row r="90" spans="1:15" ht="12.75">
      <c r="A90" s="1"/>
      <c r="B90" s="19" t="s">
        <v>179</v>
      </c>
      <c r="C90" s="20" t="s">
        <v>180</v>
      </c>
      <c r="D90" s="26">
        <v>30000</v>
      </c>
      <c r="E90" s="26">
        <v>0</v>
      </c>
      <c r="F90" s="26">
        <v>45000</v>
      </c>
      <c r="G90" s="26">
        <f>D90-E90+F90</f>
        <v>75000</v>
      </c>
      <c r="H90" s="26">
        <v>46219.030000000006</v>
      </c>
      <c r="I90" s="26">
        <f>G90-H90</f>
        <v>28780.969999999994</v>
      </c>
      <c r="J90" s="26">
        <v>46219.030000000006</v>
      </c>
      <c r="K90" s="27">
        <f>H90-J90</f>
        <v>0</v>
      </c>
      <c r="L90" s="27">
        <f>G90-J90</f>
        <v>28780.969999999994</v>
      </c>
      <c r="M90" s="26">
        <v>46219.030000000006</v>
      </c>
      <c r="N90" s="26">
        <v>26847.03</v>
      </c>
      <c r="O90" s="27">
        <f>J90-N90</f>
        <v>19372.000000000007</v>
      </c>
    </row>
    <row r="91" spans="1:15" ht="12.75">
      <c r="A91" s="1"/>
      <c r="B91" s="19" t="s">
        <v>181</v>
      </c>
      <c r="C91" s="20" t="s">
        <v>182</v>
      </c>
      <c r="D91" s="26">
        <v>0</v>
      </c>
      <c r="E91" s="26">
        <v>0</v>
      </c>
      <c r="F91" s="26">
        <v>0</v>
      </c>
      <c r="G91" s="26">
        <f>D91-E91+F91</f>
        <v>0</v>
      </c>
      <c r="H91" s="26">
        <v>0</v>
      </c>
      <c r="I91" s="26">
        <f>G91-H91</f>
        <v>0</v>
      </c>
      <c r="J91" s="26">
        <v>0</v>
      </c>
      <c r="K91" s="27">
        <f>H91-J91</f>
        <v>0</v>
      </c>
      <c r="L91" s="27">
        <f>G91-J91</f>
        <v>0</v>
      </c>
      <c r="M91" s="26">
        <v>0</v>
      </c>
      <c r="N91" s="26">
        <v>0</v>
      </c>
      <c r="O91" s="27">
        <f>J91-N91</f>
        <v>0</v>
      </c>
    </row>
    <row r="92" spans="1:15" ht="12.75">
      <c r="A92" s="1"/>
      <c r="B92" s="21"/>
      <c r="C92" s="20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25.5">
      <c r="A93" s="1"/>
      <c r="B93" s="17" t="s">
        <v>183</v>
      </c>
      <c r="C93" s="18" t="s">
        <v>184</v>
      </c>
      <c r="D93" s="25">
        <f aca="true" t="shared" si="30" ref="D93:O93">SUBTOTAL(9,D94:D98)</f>
        <v>1000000</v>
      </c>
      <c r="E93" s="25">
        <f t="shared" si="30"/>
        <v>0</v>
      </c>
      <c r="F93" s="25">
        <f t="shared" si="30"/>
        <v>0</v>
      </c>
      <c r="G93" s="25">
        <f t="shared" si="30"/>
        <v>1000000</v>
      </c>
      <c r="H93" s="25">
        <f t="shared" si="30"/>
        <v>836093.42</v>
      </c>
      <c r="I93" s="25">
        <f t="shared" si="30"/>
        <v>163906.58</v>
      </c>
      <c r="J93" s="25">
        <f t="shared" si="30"/>
        <v>253777.86000000002</v>
      </c>
      <c r="K93" s="25">
        <f t="shared" si="30"/>
        <v>582315.56</v>
      </c>
      <c r="L93" s="25">
        <f t="shared" si="30"/>
        <v>746222.1399999999</v>
      </c>
      <c r="M93" s="25">
        <f t="shared" si="30"/>
        <v>253777.86000000002</v>
      </c>
      <c r="N93" s="25">
        <f t="shared" si="30"/>
        <v>235695.78</v>
      </c>
      <c r="O93" s="25">
        <f t="shared" si="30"/>
        <v>18082.080000000016</v>
      </c>
    </row>
    <row r="94" spans="1:15" ht="12.75">
      <c r="A94" s="1"/>
      <c r="B94" s="19" t="s">
        <v>185</v>
      </c>
      <c r="C94" s="20" t="s">
        <v>186</v>
      </c>
      <c r="D94" s="26">
        <v>550000</v>
      </c>
      <c r="E94" s="26">
        <v>0</v>
      </c>
      <c r="F94" s="26">
        <v>0</v>
      </c>
      <c r="G94" s="26">
        <f>D94-E94+F94</f>
        <v>550000</v>
      </c>
      <c r="H94" s="26">
        <v>481392.69</v>
      </c>
      <c r="I94" s="26">
        <f>G94-H94</f>
        <v>68607.31</v>
      </c>
      <c r="J94" s="26">
        <v>132704</v>
      </c>
      <c r="K94" s="27">
        <f>H94-J94</f>
        <v>348688.69</v>
      </c>
      <c r="L94" s="27">
        <f>G94-J94</f>
        <v>417296</v>
      </c>
      <c r="M94" s="26">
        <v>132704</v>
      </c>
      <c r="N94" s="26">
        <v>132704</v>
      </c>
      <c r="O94" s="27">
        <f>J94-N94</f>
        <v>0</v>
      </c>
    </row>
    <row r="95" spans="1:15" ht="12.75">
      <c r="A95" s="1"/>
      <c r="B95" s="19" t="s">
        <v>187</v>
      </c>
      <c r="C95" s="20" t="s">
        <v>188</v>
      </c>
      <c r="D95" s="26">
        <v>400000</v>
      </c>
      <c r="E95" s="26">
        <v>0</v>
      </c>
      <c r="F95" s="26">
        <v>0</v>
      </c>
      <c r="G95" s="26">
        <f>D95-E95+F95</f>
        <v>400000</v>
      </c>
      <c r="H95" s="26">
        <v>339581.94</v>
      </c>
      <c r="I95" s="26">
        <f>G95-H95</f>
        <v>60418.06</v>
      </c>
      <c r="J95" s="26">
        <v>105955.07</v>
      </c>
      <c r="K95" s="27">
        <f>H95-J95</f>
        <v>233626.87</v>
      </c>
      <c r="L95" s="27">
        <f>G95-J95</f>
        <v>294044.93</v>
      </c>
      <c r="M95" s="26">
        <v>105955.07</v>
      </c>
      <c r="N95" s="26">
        <v>87872.98999999999</v>
      </c>
      <c r="O95" s="27">
        <f>J95-N95</f>
        <v>18082.080000000016</v>
      </c>
    </row>
    <row r="96" spans="1:15" ht="12.75">
      <c r="A96" s="1"/>
      <c r="B96" s="19" t="s">
        <v>189</v>
      </c>
      <c r="C96" s="20" t="s">
        <v>190</v>
      </c>
      <c r="D96" s="26">
        <v>30000</v>
      </c>
      <c r="E96" s="26">
        <v>0</v>
      </c>
      <c r="F96" s="26">
        <v>0</v>
      </c>
      <c r="G96" s="26">
        <f>D96-E96+F96</f>
        <v>30000</v>
      </c>
      <c r="H96" s="26">
        <v>15000</v>
      </c>
      <c r="I96" s="26">
        <f>G96-H96</f>
        <v>15000</v>
      </c>
      <c r="J96" s="26">
        <v>15000</v>
      </c>
      <c r="K96" s="27">
        <f>H96-J96</f>
        <v>0</v>
      </c>
      <c r="L96" s="27">
        <f>G96-J96</f>
        <v>15000</v>
      </c>
      <c r="M96" s="26">
        <v>15000</v>
      </c>
      <c r="N96" s="26">
        <v>15000</v>
      </c>
      <c r="O96" s="27">
        <f>J96-N96</f>
        <v>0</v>
      </c>
    </row>
    <row r="97" spans="1:15" ht="12.75">
      <c r="A97" s="1"/>
      <c r="B97" s="19" t="s">
        <v>191</v>
      </c>
      <c r="C97" s="20" t="s">
        <v>192</v>
      </c>
      <c r="D97" s="26">
        <v>20000</v>
      </c>
      <c r="E97" s="26">
        <v>0</v>
      </c>
      <c r="F97" s="26">
        <v>0</v>
      </c>
      <c r="G97" s="26">
        <f>D97-E97+F97</f>
        <v>20000</v>
      </c>
      <c r="H97" s="26">
        <v>118.79</v>
      </c>
      <c r="I97" s="26">
        <f>G97-H97</f>
        <v>19881.21</v>
      </c>
      <c r="J97" s="26">
        <v>118.79</v>
      </c>
      <c r="K97" s="27">
        <f>H97-J97</f>
        <v>0</v>
      </c>
      <c r="L97" s="27">
        <f>G97-J97</f>
        <v>19881.21</v>
      </c>
      <c r="M97" s="26">
        <v>118.79</v>
      </c>
      <c r="N97" s="26">
        <v>118.79</v>
      </c>
      <c r="O97" s="27">
        <f>J97-N97</f>
        <v>0</v>
      </c>
    </row>
    <row r="98" spans="1:15" ht="12.75">
      <c r="A98" s="1"/>
      <c r="B98" s="21"/>
      <c r="C98" s="20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2.75">
      <c r="A99" s="1"/>
      <c r="B99" s="17" t="s">
        <v>433</v>
      </c>
      <c r="C99" s="18" t="s">
        <v>434</v>
      </c>
      <c r="D99" s="25">
        <f aca="true" t="shared" si="31" ref="D99:O99">SUBTOTAL(9,D100:D100)</f>
        <v>0</v>
      </c>
      <c r="E99" s="25">
        <f t="shared" si="31"/>
        <v>0</v>
      </c>
      <c r="F99" s="25">
        <f t="shared" si="31"/>
        <v>0</v>
      </c>
      <c r="G99" s="25">
        <f t="shared" si="31"/>
        <v>0</v>
      </c>
      <c r="H99" s="25">
        <f t="shared" si="31"/>
        <v>0</v>
      </c>
      <c r="I99" s="25">
        <f t="shared" si="31"/>
        <v>0</v>
      </c>
      <c r="J99" s="25">
        <f t="shared" si="31"/>
        <v>0</v>
      </c>
      <c r="K99" s="25">
        <f t="shared" si="31"/>
        <v>0</v>
      </c>
      <c r="L99" s="25">
        <f t="shared" si="31"/>
        <v>0</v>
      </c>
      <c r="M99" s="25">
        <f t="shared" si="31"/>
        <v>0</v>
      </c>
      <c r="N99" s="25">
        <f t="shared" si="31"/>
        <v>0</v>
      </c>
      <c r="O99" s="25">
        <f t="shared" si="31"/>
        <v>0</v>
      </c>
    </row>
    <row r="100" spans="1:15" ht="12.75">
      <c r="A100" s="1"/>
      <c r="B100" s="21"/>
      <c r="C100" s="20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2.75">
      <c r="A101" s="1"/>
      <c r="B101" s="17" t="s">
        <v>193</v>
      </c>
      <c r="C101" s="18" t="s">
        <v>194</v>
      </c>
      <c r="D101" s="25">
        <f aca="true" t="shared" si="32" ref="D101:O101">SUBTOTAL(9,D102:D110)</f>
        <v>2205000</v>
      </c>
      <c r="E101" s="25">
        <f t="shared" si="32"/>
        <v>33300</v>
      </c>
      <c r="F101" s="25">
        <f t="shared" si="32"/>
        <v>518300</v>
      </c>
      <c r="G101" s="25">
        <f t="shared" si="32"/>
        <v>2690000</v>
      </c>
      <c r="H101" s="25">
        <f t="shared" si="32"/>
        <v>1287045.95</v>
      </c>
      <c r="I101" s="25">
        <f t="shared" si="32"/>
        <v>1402954.05</v>
      </c>
      <c r="J101" s="25">
        <f t="shared" si="32"/>
        <v>980303.63</v>
      </c>
      <c r="K101" s="25">
        <f t="shared" si="32"/>
        <v>306742.3199999999</v>
      </c>
      <c r="L101" s="25">
        <f t="shared" si="32"/>
        <v>1709696.3699999999</v>
      </c>
      <c r="M101" s="25">
        <f t="shared" si="32"/>
        <v>980303.63</v>
      </c>
      <c r="N101" s="25">
        <f t="shared" si="32"/>
        <v>965347.0299999999</v>
      </c>
      <c r="O101" s="25">
        <f t="shared" si="32"/>
        <v>14956.599999999986</v>
      </c>
    </row>
    <row r="102" spans="1:15" ht="12.75">
      <c r="A102" s="1"/>
      <c r="B102" s="19" t="s">
        <v>195</v>
      </c>
      <c r="C102" s="20" t="s">
        <v>196</v>
      </c>
      <c r="D102" s="26">
        <v>150000</v>
      </c>
      <c r="E102" s="26">
        <v>7000</v>
      </c>
      <c r="F102" s="26">
        <v>7000</v>
      </c>
      <c r="G102" s="26">
        <f aca="true" t="shared" si="33" ref="G102:G109">D102-E102+F102</f>
        <v>150000</v>
      </c>
      <c r="H102" s="26">
        <v>50348.759999999995</v>
      </c>
      <c r="I102" s="26">
        <f aca="true" t="shared" si="34" ref="I102:I109">G102-H102</f>
        <v>99651.24</v>
      </c>
      <c r="J102" s="26">
        <v>49331.33</v>
      </c>
      <c r="K102" s="27">
        <f aca="true" t="shared" si="35" ref="K102:K109">H102-J102</f>
        <v>1017.429999999993</v>
      </c>
      <c r="L102" s="27">
        <f aca="true" t="shared" si="36" ref="L102:L109">G102-J102</f>
        <v>100668.67</v>
      </c>
      <c r="M102" s="26">
        <v>49331.329999999994</v>
      </c>
      <c r="N102" s="26">
        <v>49331.33</v>
      </c>
      <c r="O102" s="27">
        <f aca="true" t="shared" si="37" ref="O102:O109">J102-N102</f>
        <v>0</v>
      </c>
    </row>
    <row r="103" spans="1:15" ht="12.75">
      <c r="A103" s="1"/>
      <c r="B103" s="19" t="s">
        <v>197</v>
      </c>
      <c r="C103" s="20" t="s">
        <v>198</v>
      </c>
      <c r="D103" s="26">
        <v>100000</v>
      </c>
      <c r="E103" s="26">
        <v>4100</v>
      </c>
      <c r="F103" s="26">
        <v>4100</v>
      </c>
      <c r="G103" s="26">
        <f t="shared" si="33"/>
        <v>100000</v>
      </c>
      <c r="H103" s="26">
        <v>37659.159999999996</v>
      </c>
      <c r="I103" s="26">
        <f t="shared" si="34"/>
        <v>62340.840000000004</v>
      </c>
      <c r="J103" s="26">
        <v>37659.159999999996</v>
      </c>
      <c r="K103" s="27">
        <f t="shared" si="35"/>
        <v>0</v>
      </c>
      <c r="L103" s="27">
        <f t="shared" si="36"/>
        <v>62340.840000000004</v>
      </c>
      <c r="M103" s="26">
        <v>37659.16</v>
      </c>
      <c r="N103" s="26">
        <v>37659.159999999996</v>
      </c>
      <c r="O103" s="27">
        <f t="shared" si="37"/>
        <v>0</v>
      </c>
    </row>
    <row r="104" spans="1:15" ht="12.75">
      <c r="A104" s="1"/>
      <c r="B104" s="19" t="s">
        <v>199</v>
      </c>
      <c r="C104" s="20" t="s">
        <v>200</v>
      </c>
      <c r="D104" s="26">
        <v>25000</v>
      </c>
      <c r="E104" s="26">
        <v>0</v>
      </c>
      <c r="F104" s="26">
        <v>0</v>
      </c>
      <c r="G104" s="26">
        <f t="shared" si="33"/>
        <v>25000</v>
      </c>
      <c r="H104" s="26">
        <v>3476.51</v>
      </c>
      <c r="I104" s="26">
        <f t="shared" si="34"/>
        <v>21523.489999999998</v>
      </c>
      <c r="J104" s="26">
        <v>3476.51</v>
      </c>
      <c r="K104" s="27">
        <f t="shared" si="35"/>
        <v>0</v>
      </c>
      <c r="L104" s="27">
        <f t="shared" si="36"/>
        <v>21523.489999999998</v>
      </c>
      <c r="M104" s="26">
        <v>3476.51</v>
      </c>
      <c r="N104" s="26">
        <v>3476.51</v>
      </c>
      <c r="O104" s="27">
        <f t="shared" si="37"/>
        <v>0</v>
      </c>
    </row>
    <row r="105" spans="1:15" ht="12.75">
      <c r="A105" s="1"/>
      <c r="B105" s="19" t="s">
        <v>201</v>
      </c>
      <c r="C105" s="20" t="s">
        <v>202</v>
      </c>
      <c r="D105" s="26">
        <v>350000</v>
      </c>
      <c r="E105" s="26">
        <v>0</v>
      </c>
      <c r="F105" s="26">
        <v>0</v>
      </c>
      <c r="G105" s="26">
        <f t="shared" si="33"/>
        <v>350000</v>
      </c>
      <c r="H105" s="26">
        <v>167364.93000000002</v>
      </c>
      <c r="I105" s="26">
        <f t="shared" si="34"/>
        <v>182635.06999999998</v>
      </c>
      <c r="J105" s="26">
        <v>155532.93000000002</v>
      </c>
      <c r="K105" s="27">
        <f t="shared" si="35"/>
        <v>11832</v>
      </c>
      <c r="L105" s="27">
        <f t="shared" si="36"/>
        <v>194467.06999999998</v>
      </c>
      <c r="M105" s="26">
        <v>155532.93000000002</v>
      </c>
      <c r="N105" s="26">
        <v>154396.13000000003</v>
      </c>
      <c r="O105" s="27">
        <f t="shared" si="37"/>
        <v>1136.7999999999884</v>
      </c>
    </row>
    <row r="106" spans="1:15" ht="12.75">
      <c r="A106" s="1"/>
      <c r="B106" s="19" t="s">
        <v>203</v>
      </c>
      <c r="C106" s="20" t="s">
        <v>204</v>
      </c>
      <c r="D106" s="26">
        <v>160000</v>
      </c>
      <c r="E106" s="26">
        <v>0</v>
      </c>
      <c r="F106" s="26">
        <v>0</v>
      </c>
      <c r="G106" s="26">
        <f t="shared" si="33"/>
        <v>160000</v>
      </c>
      <c r="H106" s="26">
        <v>31016.08</v>
      </c>
      <c r="I106" s="26">
        <f t="shared" si="34"/>
        <v>128983.92</v>
      </c>
      <c r="J106" s="26">
        <v>31016.08</v>
      </c>
      <c r="K106" s="27">
        <f t="shared" si="35"/>
        <v>0</v>
      </c>
      <c r="L106" s="27">
        <f t="shared" si="36"/>
        <v>128983.92</v>
      </c>
      <c r="M106" s="26">
        <v>31016.08</v>
      </c>
      <c r="N106" s="26">
        <v>31016.08</v>
      </c>
      <c r="O106" s="27">
        <f t="shared" si="37"/>
        <v>0</v>
      </c>
    </row>
    <row r="107" spans="1:15" ht="12.75">
      <c r="A107" s="1"/>
      <c r="B107" s="19" t="s">
        <v>205</v>
      </c>
      <c r="C107" s="20" t="s">
        <v>206</v>
      </c>
      <c r="D107" s="26">
        <v>1135000</v>
      </c>
      <c r="E107" s="26">
        <v>15000</v>
      </c>
      <c r="F107" s="26">
        <v>15000</v>
      </c>
      <c r="G107" s="26">
        <f t="shared" si="33"/>
        <v>1135000</v>
      </c>
      <c r="H107" s="26">
        <v>779159.8699999999</v>
      </c>
      <c r="I107" s="26">
        <f t="shared" si="34"/>
        <v>355840.1300000001</v>
      </c>
      <c r="J107" s="26">
        <v>537466.98</v>
      </c>
      <c r="K107" s="27">
        <f t="shared" si="35"/>
        <v>241692.8899999999</v>
      </c>
      <c r="L107" s="27">
        <f t="shared" si="36"/>
        <v>597533.02</v>
      </c>
      <c r="M107" s="26">
        <v>537466.98</v>
      </c>
      <c r="N107" s="26">
        <v>533146.98</v>
      </c>
      <c r="O107" s="27">
        <f t="shared" si="37"/>
        <v>4320</v>
      </c>
    </row>
    <row r="108" spans="1:15" ht="12.75">
      <c r="A108" s="1"/>
      <c r="B108" s="19" t="s">
        <v>207</v>
      </c>
      <c r="C108" s="20" t="s">
        <v>208</v>
      </c>
      <c r="D108" s="26">
        <v>225000</v>
      </c>
      <c r="E108" s="26">
        <v>7200</v>
      </c>
      <c r="F108" s="26">
        <v>492200</v>
      </c>
      <c r="G108" s="26">
        <f t="shared" si="33"/>
        <v>710000</v>
      </c>
      <c r="H108" s="26">
        <v>217238.05</v>
      </c>
      <c r="I108" s="26">
        <f t="shared" si="34"/>
        <v>492761.95</v>
      </c>
      <c r="J108" s="26">
        <v>165038.05</v>
      </c>
      <c r="K108" s="27">
        <f t="shared" si="35"/>
        <v>52200</v>
      </c>
      <c r="L108" s="27">
        <f t="shared" si="36"/>
        <v>544961.95</v>
      </c>
      <c r="M108" s="26">
        <v>165038.05</v>
      </c>
      <c r="N108" s="26">
        <v>155698.24</v>
      </c>
      <c r="O108" s="27">
        <f t="shared" si="37"/>
        <v>9339.809999999998</v>
      </c>
    </row>
    <row r="109" spans="1:15" ht="12.75">
      <c r="A109" s="1"/>
      <c r="B109" s="19" t="s">
        <v>209</v>
      </c>
      <c r="C109" s="20" t="s">
        <v>210</v>
      </c>
      <c r="D109" s="26">
        <v>60000</v>
      </c>
      <c r="E109" s="26">
        <v>0</v>
      </c>
      <c r="F109" s="26">
        <v>0</v>
      </c>
      <c r="G109" s="26">
        <f t="shared" si="33"/>
        <v>60000</v>
      </c>
      <c r="H109" s="26">
        <v>782.59</v>
      </c>
      <c r="I109" s="26">
        <f t="shared" si="34"/>
        <v>59217.41</v>
      </c>
      <c r="J109" s="26">
        <v>782.59</v>
      </c>
      <c r="K109" s="27">
        <f t="shared" si="35"/>
        <v>0</v>
      </c>
      <c r="L109" s="27">
        <f t="shared" si="36"/>
        <v>59217.41</v>
      </c>
      <c r="M109" s="26">
        <v>782.59</v>
      </c>
      <c r="N109" s="26">
        <v>622.6</v>
      </c>
      <c r="O109" s="27">
        <f t="shared" si="37"/>
        <v>159.99</v>
      </c>
    </row>
    <row r="110" spans="1:15" ht="12.75">
      <c r="A110" s="1"/>
      <c r="B110" s="2"/>
      <c r="C110" s="1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</row>
    <row r="111" spans="1:15" ht="12.75">
      <c r="A111" s="1"/>
      <c r="B111" s="37" t="str">
        <f>"TOTAL CAPITULO "&amp;B51&amp;":"</f>
        <v>TOTAL CAPITULO 2000:</v>
      </c>
      <c r="C111" s="37"/>
      <c r="D111" s="28">
        <f aca="true" t="shared" si="38" ref="D111:O111">SUBTOTAL(9,D53:D110)</f>
        <v>16657000</v>
      </c>
      <c r="E111" s="28">
        <f t="shared" si="38"/>
        <v>584400</v>
      </c>
      <c r="F111" s="28">
        <f t="shared" si="38"/>
        <v>4044400</v>
      </c>
      <c r="G111" s="28">
        <f t="shared" si="38"/>
        <v>20117000</v>
      </c>
      <c r="H111" s="28">
        <f t="shared" si="38"/>
        <v>14084988.939999996</v>
      </c>
      <c r="I111" s="28">
        <f t="shared" si="38"/>
        <v>6032011.06</v>
      </c>
      <c r="J111" s="28">
        <f t="shared" si="38"/>
        <v>11606575.879999999</v>
      </c>
      <c r="K111" s="28">
        <f t="shared" si="38"/>
        <v>2478413.0600000005</v>
      </c>
      <c r="L111" s="28">
        <f t="shared" si="38"/>
        <v>8510424.12</v>
      </c>
      <c r="M111" s="28">
        <f t="shared" si="38"/>
        <v>11599366.399999999</v>
      </c>
      <c r="N111" s="28">
        <f t="shared" si="38"/>
        <v>11229184.71</v>
      </c>
      <c r="O111" s="28">
        <f t="shared" si="38"/>
        <v>377391.16999999917</v>
      </c>
    </row>
    <row r="112" spans="1:15" ht="12.75">
      <c r="A112" s="1"/>
      <c r="B112" s="2"/>
      <c r="C112" s="1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</row>
    <row r="113" spans="1:15" ht="12.75">
      <c r="A113" s="1"/>
      <c r="B113" s="13" t="s">
        <v>50</v>
      </c>
      <c r="C113" s="16" t="s">
        <v>51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</row>
    <row r="114" spans="1:15" ht="12.75">
      <c r="A114" s="1"/>
      <c r="B114" s="2"/>
      <c r="C114" s="1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</row>
    <row r="115" spans="1:15" ht="12.75">
      <c r="A115" s="1"/>
      <c r="B115" s="17" t="s">
        <v>211</v>
      </c>
      <c r="C115" s="18" t="s">
        <v>212</v>
      </c>
      <c r="D115" s="25">
        <f aca="true" t="shared" si="39" ref="D115:O115">SUBTOTAL(9,D116:D123)</f>
        <v>25887000</v>
      </c>
      <c r="E115" s="25">
        <f t="shared" si="39"/>
        <v>0</v>
      </c>
      <c r="F115" s="25">
        <f t="shared" si="39"/>
        <v>25000</v>
      </c>
      <c r="G115" s="25">
        <f t="shared" si="39"/>
        <v>25912000</v>
      </c>
      <c r="H115" s="25">
        <f t="shared" si="39"/>
        <v>17307990.43</v>
      </c>
      <c r="I115" s="25">
        <f t="shared" si="39"/>
        <v>8604009.57</v>
      </c>
      <c r="J115" s="25">
        <f t="shared" si="39"/>
        <v>16601148.089999998</v>
      </c>
      <c r="K115" s="25">
        <f t="shared" si="39"/>
        <v>706842.3399999999</v>
      </c>
      <c r="L115" s="25">
        <f t="shared" si="39"/>
        <v>9310851.910000002</v>
      </c>
      <c r="M115" s="25">
        <f t="shared" si="39"/>
        <v>16601148.089999998</v>
      </c>
      <c r="N115" s="25">
        <f t="shared" si="39"/>
        <v>16600515.089999998</v>
      </c>
      <c r="O115" s="25">
        <f t="shared" si="39"/>
        <v>633</v>
      </c>
    </row>
    <row r="116" spans="1:15" ht="12.75">
      <c r="A116" s="1"/>
      <c r="B116" s="19" t="s">
        <v>213</v>
      </c>
      <c r="C116" s="20" t="s">
        <v>214</v>
      </c>
      <c r="D116" s="26">
        <v>1500000</v>
      </c>
      <c r="E116" s="26">
        <v>0</v>
      </c>
      <c r="F116" s="26">
        <v>0</v>
      </c>
      <c r="G116" s="26">
        <f aca="true" t="shared" si="40" ref="G116:G122">D116-E116+F116</f>
        <v>1500000</v>
      </c>
      <c r="H116" s="26">
        <v>1300000</v>
      </c>
      <c r="I116" s="26">
        <f aca="true" t="shared" si="41" ref="I116:I122">G116-H116</f>
        <v>200000</v>
      </c>
      <c r="J116" s="26">
        <v>831404</v>
      </c>
      <c r="K116" s="27">
        <f aca="true" t="shared" si="42" ref="K116:K122">H116-J116</f>
        <v>468596</v>
      </c>
      <c r="L116" s="27">
        <f aca="true" t="shared" si="43" ref="L116:L122">G116-J116</f>
        <v>668596</v>
      </c>
      <c r="M116" s="26">
        <v>831404</v>
      </c>
      <c r="N116" s="26">
        <v>831404</v>
      </c>
      <c r="O116" s="27">
        <f aca="true" t="shared" si="44" ref="O116:O122">J116-N116</f>
        <v>0</v>
      </c>
    </row>
    <row r="117" spans="1:15" ht="12.75">
      <c r="A117" s="1"/>
      <c r="B117" s="19" t="s">
        <v>215</v>
      </c>
      <c r="C117" s="20" t="s">
        <v>216</v>
      </c>
      <c r="D117" s="26">
        <v>23000000</v>
      </c>
      <c r="E117" s="26">
        <v>0</v>
      </c>
      <c r="F117" s="26">
        <v>0</v>
      </c>
      <c r="G117" s="26">
        <f t="shared" si="40"/>
        <v>23000000</v>
      </c>
      <c r="H117" s="26">
        <v>15067214</v>
      </c>
      <c r="I117" s="26">
        <f t="shared" si="41"/>
        <v>7932786</v>
      </c>
      <c r="J117" s="26">
        <v>15067214</v>
      </c>
      <c r="K117" s="27">
        <f t="shared" si="42"/>
        <v>0</v>
      </c>
      <c r="L117" s="27">
        <f t="shared" si="43"/>
        <v>7932786</v>
      </c>
      <c r="M117" s="26">
        <v>15067214</v>
      </c>
      <c r="N117" s="26">
        <v>15067214</v>
      </c>
      <c r="O117" s="27">
        <f t="shared" si="44"/>
        <v>0</v>
      </c>
    </row>
    <row r="118" spans="1:15" ht="12.75">
      <c r="A118" s="1"/>
      <c r="B118" s="19" t="s">
        <v>217</v>
      </c>
      <c r="C118" s="20" t="s">
        <v>218</v>
      </c>
      <c r="D118" s="26">
        <v>5000</v>
      </c>
      <c r="E118" s="26">
        <v>0</v>
      </c>
      <c r="F118" s="26">
        <v>0</v>
      </c>
      <c r="G118" s="26">
        <f t="shared" si="40"/>
        <v>5000</v>
      </c>
      <c r="H118" s="26">
        <v>503.04</v>
      </c>
      <c r="I118" s="26">
        <f t="shared" si="41"/>
        <v>4496.96</v>
      </c>
      <c r="J118" s="26">
        <v>503.04</v>
      </c>
      <c r="K118" s="27">
        <f t="shared" si="42"/>
        <v>0</v>
      </c>
      <c r="L118" s="27">
        <f t="shared" si="43"/>
        <v>4496.96</v>
      </c>
      <c r="M118" s="26">
        <v>503.04</v>
      </c>
      <c r="N118" s="26">
        <v>503.04</v>
      </c>
      <c r="O118" s="27">
        <f t="shared" si="44"/>
        <v>0</v>
      </c>
    </row>
    <row r="119" spans="1:15" ht="12.75">
      <c r="A119" s="1"/>
      <c r="B119" s="19" t="s">
        <v>219</v>
      </c>
      <c r="C119" s="20" t="s">
        <v>220</v>
      </c>
      <c r="D119" s="26">
        <v>300000</v>
      </c>
      <c r="E119" s="26">
        <v>0</v>
      </c>
      <c r="F119" s="26">
        <v>0</v>
      </c>
      <c r="G119" s="26">
        <f t="shared" si="40"/>
        <v>300000</v>
      </c>
      <c r="H119" s="26">
        <v>105742.12</v>
      </c>
      <c r="I119" s="26">
        <f t="shared" si="41"/>
        <v>194257.88</v>
      </c>
      <c r="J119" s="26">
        <v>93586</v>
      </c>
      <c r="K119" s="27">
        <f t="shared" si="42"/>
        <v>12156.119999999995</v>
      </c>
      <c r="L119" s="27">
        <f t="shared" si="43"/>
        <v>206414</v>
      </c>
      <c r="M119" s="26">
        <v>93586</v>
      </c>
      <c r="N119" s="26">
        <v>92953</v>
      </c>
      <c r="O119" s="27">
        <f t="shared" si="44"/>
        <v>633</v>
      </c>
    </row>
    <row r="120" spans="1:15" ht="12.75">
      <c r="A120" s="1"/>
      <c r="B120" s="19" t="s">
        <v>221</v>
      </c>
      <c r="C120" s="20" t="s">
        <v>222</v>
      </c>
      <c r="D120" s="26">
        <v>500000</v>
      </c>
      <c r="E120" s="26">
        <v>0</v>
      </c>
      <c r="F120" s="26">
        <v>0</v>
      </c>
      <c r="G120" s="26">
        <f t="shared" si="40"/>
        <v>500000</v>
      </c>
      <c r="H120" s="26">
        <v>342054.65</v>
      </c>
      <c r="I120" s="26">
        <f t="shared" si="41"/>
        <v>157945.34999999998</v>
      </c>
      <c r="J120" s="26">
        <v>200880.43000000002</v>
      </c>
      <c r="K120" s="27">
        <f t="shared" si="42"/>
        <v>141174.22</v>
      </c>
      <c r="L120" s="27">
        <f t="shared" si="43"/>
        <v>299119.56999999995</v>
      </c>
      <c r="M120" s="26">
        <v>200880.43000000002</v>
      </c>
      <c r="N120" s="26">
        <v>200880.43000000002</v>
      </c>
      <c r="O120" s="27">
        <f t="shared" si="44"/>
        <v>0</v>
      </c>
    </row>
    <row r="121" spans="1:15" ht="12.75">
      <c r="A121" s="1"/>
      <c r="B121" s="19" t="s">
        <v>223</v>
      </c>
      <c r="C121" s="20" t="s">
        <v>224</v>
      </c>
      <c r="D121" s="26">
        <v>550000</v>
      </c>
      <c r="E121" s="26">
        <v>0</v>
      </c>
      <c r="F121" s="26">
        <v>0</v>
      </c>
      <c r="G121" s="26">
        <f t="shared" si="40"/>
        <v>550000</v>
      </c>
      <c r="H121" s="26">
        <v>475517</v>
      </c>
      <c r="I121" s="26">
        <f t="shared" si="41"/>
        <v>74483</v>
      </c>
      <c r="J121" s="26">
        <v>390601.00000000006</v>
      </c>
      <c r="K121" s="27">
        <f t="shared" si="42"/>
        <v>84915.99999999994</v>
      </c>
      <c r="L121" s="27">
        <f t="shared" si="43"/>
        <v>159398.99999999994</v>
      </c>
      <c r="M121" s="26">
        <v>390601.00000000006</v>
      </c>
      <c r="N121" s="26">
        <v>390601.00000000006</v>
      </c>
      <c r="O121" s="27">
        <f t="shared" si="44"/>
        <v>0</v>
      </c>
    </row>
    <row r="122" spans="1:15" ht="12.75">
      <c r="A122" s="1"/>
      <c r="B122" s="19" t="s">
        <v>225</v>
      </c>
      <c r="C122" s="20" t="s">
        <v>226</v>
      </c>
      <c r="D122" s="26">
        <v>32000</v>
      </c>
      <c r="E122" s="26">
        <v>0</v>
      </c>
      <c r="F122" s="26">
        <v>25000</v>
      </c>
      <c r="G122" s="26">
        <f t="shared" si="40"/>
        <v>57000</v>
      </c>
      <c r="H122" s="26">
        <v>16959.62</v>
      </c>
      <c r="I122" s="26">
        <f t="shared" si="41"/>
        <v>40040.380000000005</v>
      </c>
      <c r="J122" s="26">
        <v>16959.62</v>
      </c>
      <c r="K122" s="27">
        <f t="shared" si="42"/>
        <v>0</v>
      </c>
      <c r="L122" s="27">
        <f t="shared" si="43"/>
        <v>40040.380000000005</v>
      </c>
      <c r="M122" s="26">
        <v>16959.62</v>
      </c>
      <c r="N122" s="26">
        <v>16959.62</v>
      </c>
      <c r="O122" s="27">
        <f t="shared" si="44"/>
        <v>0</v>
      </c>
    </row>
    <row r="123" spans="1:15" ht="12.75">
      <c r="A123" s="1"/>
      <c r="B123" s="21"/>
      <c r="C123" s="20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2.75">
      <c r="A124" s="1"/>
      <c r="B124" s="17" t="s">
        <v>227</v>
      </c>
      <c r="C124" s="18" t="s">
        <v>228</v>
      </c>
      <c r="D124" s="25">
        <f aca="true" t="shared" si="45" ref="D124:O124">SUBTOTAL(9,D125:D132)</f>
        <v>10975000</v>
      </c>
      <c r="E124" s="25">
        <f t="shared" si="45"/>
        <v>20000</v>
      </c>
      <c r="F124" s="25">
        <f t="shared" si="45"/>
        <v>930000</v>
      </c>
      <c r="G124" s="25">
        <f t="shared" si="45"/>
        <v>11885000</v>
      </c>
      <c r="H124" s="25">
        <f t="shared" si="45"/>
        <v>3919442.04</v>
      </c>
      <c r="I124" s="25">
        <f t="shared" si="45"/>
        <v>7965557.960000001</v>
      </c>
      <c r="J124" s="25">
        <f t="shared" si="45"/>
        <v>3017608.3400000003</v>
      </c>
      <c r="K124" s="25">
        <f t="shared" si="45"/>
        <v>901833.6999999995</v>
      </c>
      <c r="L124" s="25">
        <f t="shared" si="45"/>
        <v>8867391.66</v>
      </c>
      <c r="M124" s="25">
        <f t="shared" si="45"/>
        <v>3017608.3400000003</v>
      </c>
      <c r="N124" s="25">
        <f t="shared" si="45"/>
        <v>2962464.52</v>
      </c>
      <c r="O124" s="25">
        <f t="shared" si="45"/>
        <v>55143.8200000003</v>
      </c>
    </row>
    <row r="125" spans="1:15" ht="12.75">
      <c r="A125" s="1"/>
      <c r="B125" s="19" t="s">
        <v>229</v>
      </c>
      <c r="C125" s="20" t="s">
        <v>230</v>
      </c>
      <c r="D125" s="26">
        <v>7450000</v>
      </c>
      <c r="E125" s="26">
        <v>0</v>
      </c>
      <c r="F125" s="26">
        <v>500000</v>
      </c>
      <c r="G125" s="26">
        <f aca="true" t="shared" si="46" ref="G125:G131">D125-E125+F125</f>
        <v>7950000</v>
      </c>
      <c r="H125" s="26">
        <v>416987.1</v>
      </c>
      <c r="I125" s="26">
        <f aca="true" t="shared" si="47" ref="I125:I131">G125-H125</f>
        <v>7533012.9</v>
      </c>
      <c r="J125" s="26">
        <v>287571.17</v>
      </c>
      <c r="K125" s="27">
        <f aca="true" t="shared" si="48" ref="K125:K131">H125-J125</f>
        <v>129415.93</v>
      </c>
      <c r="L125" s="27">
        <f aca="true" t="shared" si="49" ref="L125:L131">G125-J125</f>
        <v>7662428.83</v>
      </c>
      <c r="M125" s="26">
        <v>287571.17</v>
      </c>
      <c r="N125" s="26">
        <v>287571.17</v>
      </c>
      <c r="O125" s="27">
        <f aca="true" t="shared" si="50" ref="O125:O131">J125-N125</f>
        <v>0</v>
      </c>
    </row>
    <row r="126" spans="1:15" ht="12.75">
      <c r="A126" s="1"/>
      <c r="B126" s="19" t="s">
        <v>231</v>
      </c>
      <c r="C126" s="20" t="s">
        <v>232</v>
      </c>
      <c r="D126" s="26">
        <v>3000000</v>
      </c>
      <c r="E126" s="26">
        <v>0</v>
      </c>
      <c r="F126" s="26">
        <v>410000</v>
      </c>
      <c r="G126" s="26">
        <f t="shared" si="46"/>
        <v>3410000</v>
      </c>
      <c r="H126" s="26">
        <v>3183749.94</v>
      </c>
      <c r="I126" s="26">
        <f t="shared" si="47"/>
        <v>226250.06000000006</v>
      </c>
      <c r="J126" s="26">
        <v>2493252.1700000004</v>
      </c>
      <c r="K126" s="27">
        <f t="shared" si="48"/>
        <v>690497.7699999996</v>
      </c>
      <c r="L126" s="27">
        <f t="shared" si="49"/>
        <v>916747.8299999996</v>
      </c>
      <c r="M126" s="26">
        <v>2493252.1700000004</v>
      </c>
      <c r="N126" s="26">
        <v>2452985.35</v>
      </c>
      <c r="O126" s="27">
        <f t="shared" si="50"/>
        <v>40266.8200000003</v>
      </c>
    </row>
    <row r="127" spans="1:15" ht="12.75">
      <c r="A127" s="1"/>
      <c r="B127" s="19" t="s">
        <v>233</v>
      </c>
      <c r="C127" s="20" t="s">
        <v>234</v>
      </c>
      <c r="D127" s="26">
        <v>300000</v>
      </c>
      <c r="E127" s="26">
        <v>0</v>
      </c>
      <c r="F127" s="26">
        <v>0</v>
      </c>
      <c r="G127" s="26">
        <f t="shared" si="46"/>
        <v>300000</v>
      </c>
      <c r="H127" s="26">
        <v>282020</v>
      </c>
      <c r="I127" s="26">
        <f t="shared" si="47"/>
        <v>17980</v>
      </c>
      <c r="J127" s="26">
        <v>200100</v>
      </c>
      <c r="K127" s="27">
        <f t="shared" si="48"/>
        <v>81920</v>
      </c>
      <c r="L127" s="27">
        <f t="shared" si="49"/>
        <v>99900</v>
      </c>
      <c r="M127" s="26">
        <v>200100</v>
      </c>
      <c r="N127" s="26">
        <v>200100</v>
      </c>
      <c r="O127" s="27">
        <f t="shared" si="50"/>
        <v>0</v>
      </c>
    </row>
    <row r="128" spans="1:15" ht="12.75">
      <c r="A128" s="1"/>
      <c r="B128" s="19" t="s">
        <v>235</v>
      </c>
      <c r="C128" s="20" t="s">
        <v>236</v>
      </c>
      <c r="D128" s="26">
        <v>100000</v>
      </c>
      <c r="E128" s="26">
        <v>20000</v>
      </c>
      <c r="F128" s="26">
        <v>20000</v>
      </c>
      <c r="G128" s="26">
        <f t="shared" si="46"/>
        <v>100000</v>
      </c>
      <c r="H128" s="26">
        <v>21808</v>
      </c>
      <c r="I128" s="26">
        <f t="shared" si="47"/>
        <v>78192</v>
      </c>
      <c r="J128" s="26">
        <v>21808</v>
      </c>
      <c r="K128" s="27">
        <f t="shared" si="48"/>
        <v>0</v>
      </c>
      <c r="L128" s="27">
        <f t="shared" si="49"/>
        <v>78192</v>
      </c>
      <c r="M128" s="26">
        <v>21808</v>
      </c>
      <c r="N128" s="26">
        <v>21808</v>
      </c>
      <c r="O128" s="27">
        <f t="shared" si="50"/>
        <v>0</v>
      </c>
    </row>
    <row r="129" spans="1:15" ht="12.75">
      <c r="A129" s="1"/>
      <c r="B129" s="19" t="s">
        <v>237</v>
      </c>
      <c r="C129" s="20" t="s">
        <v>238</v>
      </c>
      <c r="D129" s="26">
        <v>25000</v>
      </c>
      <c r="E129" s="26">
        <v>0</v>
      </c>
      <c r="F129" s="26">
        <v>0</v>
      </c>
      <c r="G129" s="26">
        <f t="shared" si="46"/>
        <v>25000</v>
      </c>
      <c r="H129" s="26">
        <v>0</v>
      </c>
      <c r="I129" s="26">
        <f t="shared" si="47"/>
        <v>25000</v>
      </c>
      <c r="J129" s="26">
        <v>0</v>
      </c>
      <c r="K129" s="27">
        <f t="shared" si="48"/>
        <v>0</v>
      </c>
      <c r="L129" s="27">
        <f t="shared" si="49"/>
        <v>25000</v>
      </c>
      <c r="M129" s="26">
        <v>0</v>
      </c>
      <c r="N129" s="26">
        <v>0</v>
      </c>
      <c r="O129" s="27">
        <f t="shared" si="50"/>
        <v>0</v>
      </c>
    </row>
    <row r="130" spans="1:15" ht="12.75">
      <c r="A130" s="1"/>
      <c r="B130" s="19" t="s">
        <v>239</v>
      </c>
      <c r="C130" s="20" t="s">
        <v>240</v>
      </c>
      <c r="D130" s="26">
        <v>100000</v>
      </c>
      <c r="E130" s="26">
        <v>0</v>
      </c>
      <c r="F130" s="26">
        <v>0</v>
      </c>
      <c r="G130" s="26">
        <f t="shared" si="46"/>
        <v>100000</v>
      </c>
      <c r="H130" s="26">
        <v>14877</v>
      </c>
      <c r="I130" s="26">
        <f t="shared" si="47"/>
        <v>85123</v>
      </c>
      <c r="J130" s="26">
        <v>14877</v>
      </c>
      <c r="K130" s="27">
        <f t="shared" si="48"/>
        <v>0</v>
      </c>
      <c r="L130" s="27">
        <f t="shared" si="49"/>
        <v>85123</v>
      </c>
      <c r="M130" s="26">
        <v>14877</v>
      </c>
      <c r="N130" s="26">
        <v>0</v>
      </c>
      <c r="O130" s="27">
        <f t="shared" si="50"/>
        <v>14877</v>
      </c>
    </row>
    <row r="131" spans="1:15" ht="12.75">
      <c r="A131" s="1"/>
      <c r="B131" s="19" t="s">
        <v>241</v>
      </c>
      <c r="C131" s="20" t="s">
        <v>242</v>
      </c>
      <c r="D131" s="26">
        <v>0</v>
      </c>
      <c r="E131" s="26">
        <v>0</v>
      </c>
      <c r="F131" s="26">
        <v>0</v>
      </c>
      <c r="G131" s="26">
        <f t="shared" si="46"/>
        <v>0</v>
      </c>
      <c r="H131" s="26">
        <v>0</v>
      </c>
      <c r="I131" s="26">
        <f t="shared" si="47"/>
        <v>0</v>
      </c>
      <c r="J131" s="26">
        <v>0</v>
      </c>
      <c r="K131" s="27">
        <f t="shared" si="48"/>
        <v>0</v>
      </c>
      <c r="L131" s="27">
        <f t="shared" si="49"/>
        <v>0</v>
      </c>
      <c r="M131" s="26">
        <v>0</v>
      </c>
      <c r="N131" s="26">
        <v>0</v>
      </c>
      <c r="O131" s="27">
        <f t="shared" si="50"/>
        <v>0</v>
      </c>
    </row>
    <row r="132" spans="1:15" ht="12.75">
      <c r="A132" s="1"/>
      <c r="B132" s="21"/>
      <c r="C132" s="20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25.5">
      <c r="A133" s="1"/>
      <c r="B133" s="17" t="s">
        <v>52</v>
      </c>
      <c r="C133" s="18" t="s">
        <v>53</v>
      </c>
      <c r="D133" s="25">
        <f aca="true" t="shared" si="51" ref="D133:O133">SUBTOTAL(9,D134:D146)</f>
        <v>9455000</v>
      </c>
      <c r="E133" s="25">
        <f t="shared" si="51"/>
        <v>14980113.95</v>
      </c>
      <c r="F133" s="25">
        <f t="shared" si="51"/>
        <v>35804151.2</v>
      </c>
      <c r="G133" s="25">
        <f t="shared" si="51"/>
        <v>30279037.25</v>
      </c>
      <c r="H133" s="25">
        <f t="shared" si="51"/>
        <v>14787017.530000003</v>
      </c>
      <c r="I133" s="25">
        <f t="shared" si="51"/>
        <v>15492019.719999999</v>
      </c>
      <c r="J133" s="25">
        <f t="shared" si="51"/>
        <v>13874983.980000002</v>
      </c>
      <c r="K133" s="25">
        <f t="shared" si="51"/>
        <v>912033.55</v>
      </c>
      <c r="L133" s="25">
        <f t="shared" si="51"/>
        <v>16404053.27</v>
      </c>
      <c r="M133" s="25">
        <f t="shared" si="51"/>
        <v>13827942.600000001</v>
      </c>
      <c r="N133" s="25">
        <f t="shared" si="51"/>
        <v>13815530.600000001</v>
      </c>
      <c r="O133" s="25">
        <f t="shared" si="51"/>
        <v>59453.380000000005</v>
      </c>
    </row>
    <row r="134" spans="1:15" ht="12.75">
      <c r="A134" s="1"/>
      <c r="B134" s="19" t="s">
        <v>243</v>
      </c>
      <c r="C134" s="20" t="s">
        <v>244</v>
      </c>
      <c r="D134" s="26">
        <v>4385000</v>
      </c>
      <c r="E134" s="26">
        <v>12690000</v>
      </c>
      <c r="F134" s="26">
        <v>17818000</v>
      </c>
      <c r="G134" s="26">
        <f aca="true" t="shared" si="52" ref="G134:G145">D134-E134+F134</f>
        <v>9513000</v>
      </c>
      <c r="H134" s="26">
        <v>9175856.99</v>
      </c>
      <c r="I134" s="26">
        <f aca="true" t="shared" si="53" ref="I134:I145">G134-H134</f>
        <v>337143.0099999998</v>
      </c>
      <c r="J134" s="26">
        <v>9175856.99</v>
      </c>
      <c r="K134" s="27">
        <f aca="true" t="shared" si="54" ref="K134:K145">H134-J134</f>
        <v>0</v>
      </c>
      <c r="L134" s="27">
        <f aca="true" t="shared" si="55" ref="L134:L145">G134-J134</f>
        <v>337143.0099999998</v>
      </c>
      <c r="M134" s="26">
        <v>9175856.99</v>
      </c>
      <c r="N134" s="26">
        <v>9175856.989999998</v>
      </c>
      <c r="O134" s="27">
        <f aca="true" t="shared" si="56" ref="O134:O145">J134-N134</f>
        <v>0</v>
      </c>
    </row>
    <row r="135" spans="1:15" ht="12.75">
      <c r="A135" s="1"/>
      <c r="B135" s="19" t="s">
        <v>245</v>
      </c>
      <c r="C135" s="20" t="s">
        <v>246</v>
      </c>
      <c r="D135" s="26">
        <v>15000</v>
      </c>
      <c r="E135" s="26">
        <v>178150.75</v>
      </c>
      <c r="F135" s="26">
        <v>165000</v>
      </c>
      <c r="G135" s="26">
        <f t="shared" si="52"/>
        <v>1849.25</v>
      </c>
      <c r="H135" s="26">
        <v>0</v>
      </c>
      <c r="I135" s="26">
        <f t="shared" si="53"/>
        <v>1849.25</v>
      </c>
      <c r="J135" s="26">
        <v>0</v>
      </c>
      <c r="K135" s="27">
        <f t="shared" si="54"/>
        <v>0</v>
      </c>
      <c r="L135" s="27">
        <f t="shared" si="55"/>
        <v>1849.25</v>
      </c>
      <c r="M135" s="26">
        <v>0</v>
      </c>
      <c r="N135" s="26">
        <v>0</v>
      </c>
      <c r="O135" s="27">
        <f t="shared" si="56"/>
        <v>0</v>
      </c>
    </row>
    <row r="136" spans="1:15" ht="12.75">
      <c r="A136" s="1"/>
      <c r="B136" s="19" t="s">
        <v>247</v>
      </c>
      <c r="C136" s="20" t="s">
        <v>248</v>
      </c>
      <c r="D136" s="26">
        <v>700000</v>
      </c>
      <c r="E136" s="26">
        <v>1480000</v>
      </c>
      <c r="F136" s="26">
        <v>1480000</v>
      </c>
      <c r="G136" s="26">
        <f t="shared" si="52"/>
        <v>700000</v>
      </c>
      <c r="H136" s="26">
        <v>505456.72</v>
      </c>
      <c r="I136" s="26">
        <f t="shared" si="53"/>
        <v>194543.28000000003</v>
      </c>
      <c r="J136" s="26">
        <v>430456.72000000003</v>
      </c>
      <c r="K136" s="27">
        <f t="shared" si="54"/>
        <v>74999.99999999994</v>
      </c>
      <c r="L136" s="27">
        <f t="shared" si="55"/>
        <v>269543.27999999997</v>
      </c>
      <c r="M136" s="26">
        <v>430456.72000000003</v>
      </c>
      <c r="N136" s="26">
        <v>430456.72000000003</v>
      </c>
      <c r="O136" s="27">
        <f t="shared" si="56"/>
        <v>0</v>
      </c>
    </row>
    <row r="137" spans="1:15" ht="12.75">
      <c r="A137" s="1"/>
      <c r="B137" s="19" t="s">
        <v>249</v>
      </c>
      <c r="C137" s="20" t="s">
        <v>250</v>
      </c>
      <c r="D137" s="26">
        <v>200000</v>
      </c>
      <c r="E137" s="26">
        <v>0</v>
      </c>
      <c r="F137" s="26">
        <v>169400</v>
      </c>
      <c r="G137" s="26">
        <f t="shared" si="52"/>
        <v>369400</v>
      </c>
      <c r="H137" s="26">
        <v>319877.05</v>
      </c>
      <c r="I137" s="26">
        <f t="shared" si="53"/>
        <v>49522.95000000001</v>
      </c>
      <c r="J137" s="26">
        <v>319877.05</v>
      </c>
      <c r="K137" s="27">
        <f t="shared" si="54"/>
        <v>0</v>
      </c>
      <c r="L137" s="27">
        <f t="shared" si="55"/>
        <v>49522.95000000001</v>
      </c>
      <c r="M137" s="26">
        <v>319877.05</v>
      </c>
      <c r="N137" s="26">
        <v>319877.05</v>
      </c>
      <c r="O137" s="27">
        <f t="shared" si="56"/>
        <v>0</v>
      </c>
    </row>
    <row r="138" spans="1:15" ht="12.75">
      <c r="A138" s="1"/>
      <c r="B138" s="19" t="s">
        <v>251</v>
      </c>
      <c r="C138" s="20" t="s">
        <v>252</v>
      </c>
      <c r="D138" s="26">
        <v>400000</v>
      </c>
      <c r="E138" s="26">
        <v>0</v>
      </c>
      <c r="F138" s="26">
        <v>1159188</v>
      </c>
      <c r="G138" s="26">
        <f t="shared" si="52"/>
        <v>1559188</v>
      </c>
      <c r="H138" s="26">
        <v>1206237.48</v>
      </c>
      <c r="I138" s="26">
        <f t="shared" si="53"/>
        <v>352950.52</v>
      </c>
      <c r="J138" s="26">
        <v>1206237.48</v>
      </c>
      <c r="K138" s="27">
        <f t="shared" si="54"/>
        <v>0</v>
      </c>
      <c r="L138" s="27">
        <f t="shared" si="55"/>
        <v>352950.52</v>
      </c>
      <c r="M138" s="26">
        <v>1206237.48</v>
      </c>
      <c r="N138" s="26">
        <v>1206237.48</v>
      </c>
      <c r="O138" s="27">
        <f t="shared" si="56"/>
        <v>0</v>
      </c>
    </row>
    <row r="139" spans="1:15" ht="12.75">
      <c r="A139" s="1"/>
      <c r="B139" s="19" t="s">
        <v>253</v>
      </c>
      <c r="C139" s="20" t="s">
        <v>254</v>
      </c>
      <c r="D139" s="26">
        <v>0</v>
      </c>
      <c r="E139" s="26">
        <v>0</v>
      </c>
      <c r="F139" s="26">
        <v>13590600</v>
      </c>
      <c r="G139" s="26">
        <f t="shared" si="52"/>
        <v>13590600</v>
      </c>
      <c r="H139" s="26">
        <v>0</v>
      </c>
      <c r="I139" s="26">
        <f t="shared" si="53"/>
        <v>13590600</v>
      </c>
      <c r="J139" s="26">
        <v>0</v>
      </c>
      <c r="K139" s="27">
        <f t="shared" si="54"/>
        <v>0</v>
      </c>
      <c r="L139" s="27">
        <f t="shared" si="55"/>
        <v>13590600</v>
      </c>
      <c r="M139" s="26">
        <v>0</v>
      </c>
      <c r="N139" s="26">
        <v>0</v>
      </c>
      <c r="O139" s="27">
        <f t="shared" si="56"/>
        <v>0</v>
      </c>
    </row>
    <row r="140" spans="1:15" ht="12.75">
      <c r="A140" s="1"/>
      <c r="B140" s="19" t="s">
        <v>255</v>
      </c>
      <c r="C140" s="20" t="s">
        <v>256</v>
      </c>
      <c r="D140" s="26">
        <v>25000</v>
      </c>
      <c r="E140" s="26">
        <v>2981.6</v>
      </c>
      <c r="F140" s="26">
        <v>2981.6</v>
      </c>
      <c r="G140" s="26">
        <f t="shared" si="52"/>
        <v>25000</v>
      </c>
      <c r="H140" s="26">
        <v>2263.8</v>
      </c>
      <c r="I140" s="26">
        <f t="shared" si="53"/>
        <v>22736.2</v>
      </c>
      <c r="J140" s="26">
        <v>2263.8</v>
      </c>
      <c r="K140" s="27">
        <f t="shared" si="54"/>
        <v>0</v>
      </c>
      <c r="L140" s="27">
        <f t="shared" si="55"/>
        <v>22736.2</v>
      </c>
      <c r="M140" s="26">
        <v>2263.8</v>
      </c>
      <c r="N140" s="26">
        <v>2263.8</v>
      </c>
      <c r="O140" s="27">
        <f t="shared" si="56"/>
        <v>0</v>
      </c>
    </row>
    <row r="141" spans="1:15" ht="12.75">
      <c r="A141" s="1"/>
      <c r="B141" s="19" t="s">
        <v>54</v>
      </c>
      <c r="C141" s="20" t="s">
        <v>55</v>
      </c>
      <c r="D141" s="26">
        <v>270000</v>
      </c>
      <c r="E141" s="26">
        <v>2981.6</v>
      </c>
      <c r="F141" s="26">
        <v>2981.6</v>
      </c>
      <c r="G141" s="26">
        <f t="shared" si="52"/>
        <v>270000</v>
      </c>
      <c r="H141" s="26">
        <v>54424</v>
      </c>
      <c r="I141" s="26">
        <f t="shared" si="53"/>
        <v>215576</v>
      </c>
      <c r="J141" s="26">
        <v>54424</v>
      </c>
      <c r="K141" s="27">
        <f t="shared" si="54"/>
        <v>0</v>
      </c>
      <c r="L141" s="27">
        <f t="shared" si="55"/>
        <v>215576</v>
      </c>
      <c r="M141" s="26">
        <v>54424</v>
      </c>
      <c r="N141" s="26">
        <v>42012</v>
      </c>
      <c r="O141" s="27">
        <f t="shared" si="56"/>
        <v>12412</v>
      </c>
    </row>
    <row r="142" spans="1:15" ht="12.75">
      <c r="A142" s="1"/>
      <c r="B142" s="19" t="s">
        <v>257</v>
      </c>
      <c r="C142" s="20" t="s">
        <v>258</v>
      </c>
      <c r="D142" s="26">
        <v>140000</v>
      </c>
      <c r="E142" s="26">
        <v>30000</v>
      </c>
      <c r="F142" s="26">
        <v>225000</v>
      </c>
      <c r="G142" s="26">
        <f t="shared" si="52"/>
        <v>335000</v>
      </c>
      <c r="H142" s="26">
        <v>270506.56</v>
      </c>
      <c r="I142" s="26">
        <f t="shared" si="53"/>
        <v>64493.44</v>
      </c>
      <c r="J142" s="26">
        <v>270506.56</v>
      </c>
      <c r="K142" s="27">
        <f t="shared" si="54"/>
        <v>0</v>
      </c>
      <c r="L142" s="27">
        <f t="shared" si="55"/>
        <v>64493.44</v>
      </c>
      <c r="M142" s="26">
        <v>270506.56</v>
      </c>
      <c r="N142" s="26">
        <v>270506.56</v>
      </c>
      <c r="O142" s="27">
        <f t="shared" si="56"/>
        <v>0</v>
      </c>
    </row>
    <row r="143" spans="1:15" ht="12.75">
      <c r="A143" s="1"/>
      <c r="B143" s="19" t="s">
        <v>259</v>
      </c>
      <c r="C143" s="20" t="s">
        <v>260</v>
      </c>
      <c r="D143" s="26">
        <v>370000</v>
      </c>
      <c r="E143" s="26">
        <v>6000</v>
      </c>
      <c r="F143" s="26">
        <v>6000</v>
      </c>
      <c r="G143" s="26">
        <f t="shared" si="52"/>
        <v>370000</v>
      </c>
      <c r="H143" s="26">
        <v>73810.26000000001</v>
      </c>
      <c r="I143" s="26">
        <f t="shared" si="53"/>
        <v>296189.74</v>
      </c>
      <c r="J143" s="26">
        <v>28810.260000000002</v>
      </c>
      <c r="K143" s="27">
        <f t="shared" si="54"/>
        <v>45000.00000000001</v>
      </c>
      <c r="L143" s="27">
        <f t="shared" si="55"/>
        <v>341189.74</v>
      </c>
      <c r="M143" s="26">
        <v>28810.260000000002</v>
      </c>
      <c r="N143" s="26">
        <v>28810.260000000002</v>
      </c>
      <c r="O143" s="27">
        <f t="shared" si="56"/>
        <v>0</v>
      </c>
    </row>
    <row r="144" spans="1:15" ht="12.75">
      <c r="A144" s="1"/>
      <c r="B144" s="19" t="s">
        <v>261</v>
      </c>
      <c r="C144" s="20" t="s">
        <v>262</v>
      </c>
      <c r="D144" s="26">
        <v>1650000</v>
      </c>
      <c r="E144" s="26">
        <v>0</v>
      </c>
      <c r="F144" s="26">
        <v>435000</v>
      </c>
      <c r="G144" s="26">
        <f t="shared" si="52"/>
        <v>2085000</v>
      </c>
      <c r="H144" s="26">
        <v>1930808.4000000001</v>
      </c>
      <c r="I144" s="26">
        <f t="shared" si="53"/>
        <v>154191.59999999986</v>
      </c>
      <c r="J144" s="26">
        <v>1631563.2</v>
      </c>
      <c r="K144" s="27">
        <f t="shared" si="54"/>
        <v>299245.2000000002</v>
      </c>
      <c r="L144" s="27">
        <f t="shared" si="55"/>
        <v>453436.80000000005</v>
      </c>
      <c r="M144" s="26">
        <v>1631563.2</v>
      </c>
      <c r="N144" s="26">
        <v>1631563.2</v>
      </c>
      <c r="O144" s="27">
        <f t="shared" si="56"/>
        <v>0</v>
      </c>
    </row>
    <row r="145" spans="1:15" ht="12.75">
      <c r="A145" s="1"/>
      <c r="B145" s="19" t="s">
        <v>263</v>
      </c>
      <c r="C145" s="20" t="s">
        <v>264</v>
      </c>
      <c r="D145" s="26">
        <v>1300000</v>
      </c>
      <c r="E145" s="26">
        <v>590000</v>
      </c>
      <c r="F145" s="26">
        <v>750000</v>
      </c>
      <c r="G145" s="26">
        <f t="shared" si="52"/>
        <v>1460000</v>
      </c>
      <c r="H145" s="26">
        <v>1247776.27</v>
      </c>
      <c r="I145" s="26">
        <f t="shared" si="53"/>
        <v>212223.72999999998</v>
      </c>
      <c r="J145" s="26">
        <v>754987.92</v>
      </c>
      <c r="K145" s="27">
        <f t="shared" si="54"/>
        <v>492788.35</v>
      </c>
      <c r="L145" s="27">
        <f t="shared" si="55"/>
        <v>705012.08</v>
      </c>
      <c r="M145" s="26">
        <v>707946.54</v>
      </c>
      <c r="N145" s="26">
        <v>707946.54</v>
      </c>
      <c r="O145" s="27">
        <f t="shared" si="56"/>
        <v>47041.380000000005</v>
      </c>
    </row>
    <row r="146" spans="1:15" ht="12.75">
      <c r="A146" s="1"/>
      <c r="B146" s="21"/>
      <c r="C146" s="20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2.75">
      <c r="A147" s="1"/>
      <c r="B147" s="17" t="s">
        <v>265</v>
      </c>
      <c r="C147" s="18" t="s">
        <v>266</v>
      </c>
      <c r="D147" s="25">
        <f aca="true" t="shared" si="57" ref="D147:O147">SUBTOTAL(9,D148:D152)</f>
        <v>1840000</v>
      </c>
      <c r="E147" s="25">
        <f t="shared" si="57"/>
        <v>0</v>
      </c>
      <c r="F147" s="25">
        <f t="shared" si="57"/>
        <v>0</v>
      </c>
      <c r="G147" s="25">
        <f t="shared" si="57"/>
        <v>1840000</v>
      </c>
      <c r="H147" s="25">
        <f t="shared" si="57"/>
        <v>1508421.0799999998</v>
      </c>
      <c r="I147" s="25">
        <f t="shared" si="57"/>
        <v>331578.92000000004</v>
      </c>
      <c r="J147" s="25">
        <f t="shared" si="57"/>
        <v>1508421.0799999998</v>
      </c>
      <c r="K147" s="25">
        <f t="shared" si="57"/>
        <v>0</v>
      </c>
      <c r="L147" s="25">
        <f t="shared" si="57"/>
        <v>331578.92000000004</v>
      </c>
      <c r="M147" s="25">
        <f t="shared" si="57"/>
        <v>1508421.0799999998</v>
      </c>
      <c r="N147" s="25">
        <f t="shared" si="57"/>
        <v>1508421.0799999998</v>
      </c>
      <c r="O147" s="25">
        <f t="shared" si="57"/>
        <v>0</v>
      </c>
    </row>
    <row r="148" spans="1:15" ht="12.75">
      <c r="A148" s="1"/>
      <c r="B148" s="19" t="s">
        <v>267</v>
      </c>
      <c r="C148" s="20" t="s">
        <v>268</v>
      </c>
      <c r="D148" s="26">
        <v>20000</v>
      </c>
      <c r="E148" s="26">
        <v>0</v>
      </c>
      <c r="F148" s="26">
        <v>0</v>
      </c>
      <c r="G148" s="26">
        <f>D148-E148+F148</f>
        <v>20000</v>
      </c>
      <c r="H148" s="26">
        <v>8398.4</v>
      </c>
      <c r="I148" s="26">
        <f>G148-H148</f>
        <v>11601.6</v>
      </c>
      <c r="J148" s="26">
        <v>8398.4</v>
      </c>
      <c r="K148" s="27">
        <f>H148-J148</f>
        <v>0</v>
      </c>
      <c r="L148" s="27">
        <f>G148-J148</f>
        <v>11601.6</v>
      </c>
      <c r="M148" s="26">
        <v>8398.4</v>
      </c>
      <c r="N148" s="26">
        <v>8398.4</v>
      </c>
      <c r="O148" s="27">
        <f>J148-N148</f>
        <v>0</v>
      </c>
    </row>
    <row r="149" spans="1:15" ht="12.75">
      <c r="A149" s="1"/>
      <c r="B149" s="19" t="s">
        <v>269</v>
      </c>
      <c r="C149" s="20" t="s">
        <v>270</v>
      </c>
      <c r="D149" s="26">
        <v>1800000</v>
      </c>
      <c r="E149" s="26">
        <v>0</v>
      </c>
      <c r="F149" s="26">
        <v>0</v>
      </c>
      <c r="G149" s="26">
        <f>D149-E149+F149</f>
        <v>1800000</v>
      </c>
      <c r="H149" s="26">
        <v>1492830.68</v>
      </c>
      <c r="I149" s="26">
        <f>G149-H149</f>
        <v>307169.32000000007</v>
      </c>
      <c r="J149" s="26">
        <v>1492830.68</v>
      </c>
      <c r="K149" s="27">
        <f>H149-J149</f>
        <v>0</v>
      </c>
      <c r="L149" s="27">
        <f>G149-J149</f>
        <v>307169.32000000007</v>
      </c>
      <c r="M149" s="26">
        <v>1492830.68</v>
      </c>
      <c r="N149" s="26">
        <v>1492830.68</v>
      </c>
      <c r="O149" s="27">
        <f>J149-N149</f>
        <v>0</v>
      </c>
    </row>
    <row r="150" spans="1:15" ht="12.75">
      <c r="A150" s="1"/>
      <c r="B150" s="19" t="s">
        <v>271</v>
      </c>
      <c r="C150" s="20" t="s">
        <v>272</v>
      </c>
      <c r="D150" s="26">
        <v>10000</v>
      </c>
      <c r="E150" s="26">
        <v>0</v>
      </c>
      <c r="F150" s="26">
        <v>0</v>
      </c>
      <c r="G150" s="26">
        <f>D150-E150+F150</f>
        <v>10000</v>
      </c>
      <c r="H150" s="26">
        <v>0</v>
      </c>
      <c r="I150" s="26">
        <f>G150-H150</f>
        <v>10000</v>
      </c>
      <c r="J150" s="26">
        <v>0</v>
      </c>
      <c r="K150" s="27">
        <f>H150-J150</f>
        <v>0</v>
      </c>
      <c r="L150" s="27">
        <f>G150-J150</f>
        <v>10000</v>
      </c>
      <c r="M150" s="26">
        <v>0</v>
      </c>
      <c r="N150" s="26">
        <v>0</v>
      </c>
      <c r="O150" s="27">
        <f>J150-N150</f>
        <v>0</v>
      </c>
    </row>
    <row r="151" spans="1:15" ht="12.75">
      <c r="A151" s="1"/>
      <c r="B151" s="19" t="s">
        <v>273</v>
      </c>
      <c r="C151" s="20" t="s">
        <v>274</v>
      </c>
      <c r="D151" s="26">
        <v>10000</v>
      </c>
      <c r="E151" s="26">
        <v>0</v>
      </c>
      <c r="F151" s="26">
        <v>0</v>
      </c>
      <c r="G151" s="26">
        <f>D151-E151+F151</f>
        <v>10000</v>
      </c>
      <c r="H151" s="26">
        <v>7192</v>
      </c>
      <c r="I151" s="26">
        <f>G151-H151</f>
        <v>2808</v>
      </c>
      <c r="J151" s="26">
        <v>7192</v>
      </c>
      <c r="K151" s="27">
        <f>H151-J151</f>
        <v>0</v>
      </c>
      <c r="L151" s="27">
        <f>G151-J151</f>
        <v>2808</v>
      </c>
      <c r="M151" s="26">
        <v>7192</v>
      </c>
      <c r="N151" s="26">
        <v>7192</v>
      </c>
      <c r="O151" s="27">
        <f>J151-N151</f>
        <v>0</v>
      </c>
    </row>
    <row r="152" spans="1:15" ht="12.75">
      <c r="A152" s="1"/>
      <c r="B152" s="21"/>
      <c r="C152" s="20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25.5">
      <c r="A153" s="1"/>
      <c r="B153" s="17" t="s">
        <v>275</v>
      </c>
      <c r="C153" s="18" t="s">
        <v>276</v>
      </c>
      <c r="D153" s="25">
        <f aca="true" t="shared" si="58" ref="D153:O153">SUBTOTAL(9,D154:D163)</f>
        <v>10205000</v>
      </c>
      <c r="E153" s="25">
        <f t="shared" si="58"/>
        <v>808380</v>
      </c>
      <c r="F153" s="25">
        <f t="shared" si="58"/>
        <v>2483360</v>
      </c>
      <c r="G153" s="25">
        <f t="shared" si="58"/>
        <v>11879980</v>
      </c>
      <c r="H153" s="25">
        <f t="shared" si="58"/>
        <v>8989752.4</v>
      </c>
      <c r="I153" s="25">
        <f t="shared" si="58"/>
        <v>2890227.599999999</v>
      </c>
      <c r="J153" s="25">
        <f t="shared" si="58"/>
        <v>7055150.62</v>
      </c>
      <c r="K153" s="25">
        <f t="shared" si="58"/>
        <v>1934601.7800000003</v>
      </c>
      <c r="L153" s="25">
        <f t="shared" si="58"/>
        <v>4824829.38</v>
      </c>
      <c r="M153" s="25">
        <f t="shared" si="58"/>
        <v>7021990.859999999</v>
      </c>
      <c r="N153" s="25">
        <f t="shared" si="58"/>
        <v>6898561.339999999</v>
      </c>
      <c r="O153" s="25">
        <f t="shared" si="58"/>
        <v>156589.28000000073</v>
      </c>
    </row>
    <row r="154" spans="1:15" ht="12.75">
      <c r="A154" s="1"/>
      <c r="B154" s="19" t="s">
        <v>277</v>
      </c>
      <c r="C154" s="20" t="s">
        <v>278</v>
      </c>
      <c r="D154" s="26">
        <v>1050000</v>
      </c>
      <c r="E154" s="26">
        <v>143380</v>
      </c>
      <c r="F154" s="26">
        <v>683360</v>
      </c>
      <c r="G154" s="26">
        <f aca="true" t="shared" si="59" ref="G154:G162">D154-E154+F154</f>
        <v>1589980</v>
      </c>
      <c r="H154" s="26">
        <v>1117303.81</v>
      </c>
      <c r="I154" s="26">
        <f aca="true" t="shared" si="60" ref="I154:I162">G154-H154</f>
        <v>472676.18999999994</v>
      </c>
      <c r="J154" s="26">
        <v>634014.63</v>
      </c>
      <c r="K154" s="27">
        <f aca="true" t="shared" si="61" ref="K154:K162">H154-J154</f>
        <v>483289.18000000005</v>
      </c>
      <c r="L154" s="27">
        <f aca="true" t="shared" si="62" ref="L154:L162">G154-J154</f>
        <v>955965.37</v>
      </c>
      <c r="M154" s="26">
        <v>634014.63</v>
      </c>
      <c r="N154" s="26">
        <v>625407.4299999999</v>
      </c>
      <c r="O154" s="27">
        <f aca="true" t="shared" si="63" ref="O154:O162">J154-N154</f>
        <v>8607.20000000007</v>
      </c>
    </row>
    <row r="155" spans="1:15" ht="12.75">
      <c r="A155" s="1"/>
      <c r="B155" s="19" t="s">
        <v>279</v>
      </c>
      <c r="C155" s="20" t="s">
        <v>280</v>
      </c>
      <c r="D155" s="26">
        <v>95000</v>
      </c>
      <c r="E155" s="26">
        <v>0</v>
      </c>
      <c r="F155" s="26">
        <v>0</v>
      </c>
      <c r="G155" s="26">
        <f t="shared" si="59"/>
        <v>95000</v>
      </c>
      <c r="H155" s="26">
        <v>43289.32</v>
      </c>
      <c r="I155" s="26">
        <f t="shared" si="60"/>
        <v>51710.68</v>
      </c>
      <c r="J155" s="26">
        <v>43289.32</v>
      </c>
      <c r="K155" s="27">
        <f t="shared" si="61"/>
        <v>0</v>
      </c>
      <c r="L155" s="27">
        <f t="shared" si="62"/>
        <v>51710.68</v>
      </c>
      <c r="M155" s="26">
        <v>43289.31999999999</v>
      </c>
      <c r="N155" s="26">
        <v>43289.32</v>
      </c>
      <c r="O155" s="27">
        <f t="shared" si="63"/>
        <v>0</v>
      </c>
    </row>
    <row r="156" spans="1:15" ht="12.75">
      <c r="A156" s="1"/>
      <c r="B156" s="19" t="s">
        <v>281</v>
      </c>
      <c r="C156" s="20" t="s">
        <v>282</v>
      </c>
      <c r="D156" s="26">
        <v>2500000</v>
      </c>
      <c r="E156" s="26">
        <v>0</v>
      </c>
      <c r="F156" s="26">
        <v>0</v>
      </c>
      <c r="G156" s="26">
        <f t="shared" si="59"/>
        <v>2500000</v>
      </c>
      <c r="H156" s="26">
        <v>1189813.86</v>
      </c>
      <c r="I156" s="26">
        <f t="shared" si="60"/>
        <v>1310186.14</v>
      </c>
      <c r="J156" s="26">
        <v>824341.8600000001</v>
      </c>
      <c r="K156" s="27">
        <f t="shared" si="61"/>
        <v>365472</v>
      </c>
      <c r="L156" s="27">
        <f t="shared" si="62"/>
        <v>1675658.14</v>
      </c>
      <c r="M156" s="26">
        <v>824341.8600000001</v>
      </c>
      <c r="N156" s="26">
        <v>823703.86</v>
      </c>
      <c r="O156" s="27">
        <f t="shared" si="63"/>
        <v>638.0000000001164</v>
      </c>
    </row>
    <row r="157" spans="1:15" ht="12.75">
      <c r="A157" s="1"/>
      <c r="B157" s="19" t="s">
        <v>283</v>
      </c>
      <c r="C157" s="20" t="s">
        <v>284</v>
      </c>
      <c r="D157" s="26">
        <v>130000</v>
      </c>
      <c r="E157" s="26">
        <v>20000</v>
      </c>
      <c r="F157" s="26">
        <v>20000</v>
      </c>
      <c r="G157" s="26">
        <f t="shared" si="59"/>
        <v>130000</v>
      </c>
      <c r="H157" s="26">
        <v>111805.04000000001</v>
      </c>
      <c r="I157" s="26">
        <f t="shared" si="60"/>
        <v>18194.959999999992</v>
      </c>
      <c r="J157" s="26">
        <v>73305.04000000001</v>
      </c>
      <c r="K157" s="27">
        <f t="shared" si="61"/>
        <v>38500</v>
      </c>
      <c r="L157" s="27">
        <f t="shared" si="62"/>
        <v>56694.95999999999</v>
      </c>
      <c r="M157" s="26">
        <v>73305.04000000001</v>
      </c>
      <c r="N157" s="26">
        <v>73305.04000000001</v>
      </c>
      <c r="O157" s="27">
        <f t="shared" si="63"/>
        <v>0</v>
      </c>
    </row>
    <row r="158" spans="1:15" ht="12.75">
      <c r="A158" s="1"/>
      <c r="B158" s="19" t="s">
        <v>285</v>
      </c>
      <c r="C158" s="20" t="s">
        <v>286</v>
      </c>
      <c r="D158" s="26">
        <v>3780000</v>
      </c>
      <c r="E158" s="26">
        <v>600000</v>
      </c>
      <c r="F158" s="26">
        <v>1200000</v>
      </c>
      <c r="G158" s="26">
        <f t="shared" si="59"/>
        <v>4380000</v>
      </c>
      <c r="H158" s="26">
        <v>3872923.12</v>
      </c>
      <c r="I158" s="26">
        <f t="shared" si="60"/>
        <v>507076.8799999999</v>
      </c>
      <c r="J158" s="26">
        <v>3367188.12</v>
      </c>
      <c r="K158" s="27">
        <f t="shared" si="61"/>
        <v>505735</v>
      </c>
      <c r="L158" s="27">
        <f t="shared" si="62"/>
        <v>1012811.8799999999</v>
      </c>
      <c r="M158" s="26">
        <v>3334028.36</v>
      </c>
      <c r="N158" s="26">
        <v>3244082.2399999998</v>
      </c>
      <c r="O158" s="27">
        <f t="shared" si="63"/>
        <v>123105.88000000035</v>
      </c>
    </row>
    <row r="159" spans="1:15" ht="12.75">
      <c r="A159" s="1"/>
      <c r="B159" s="19" t="s">
        <v>287</v>
      </c>
      <c r="C159" s="20" t="s">
        <v>288</v>
      </c>
      <c r="D159" s="26">
        <v>70000</v>
      </c>
      <c r="E159" s="26">
        <v>25000</v>
      </c>
      <c r="F159" s="26">
        <v>25000</v>
      </c>
      <c r="G159" s="26">
        <f t="shared" si="59"/>
        <v>70000</v>
      </c>
      <c r="H159" s="26">
        <v>4060</v>
      </c>
      <c r="I159" s="26">
        <f t="shared" si="60"/>
        <v>65940</v>
      </c>
      <c r="J159" s="26">
        <v>4060</v>
      </c>
      <c r="K159" s="27">
        <f t="shared" si="61"/>
        <v>0</v>
      </c>
      <c r="L159" s="27">
        <f t="shared" si="62"/>
        <v>65940</v>
      </c>
      <c r="M159" s="26">
        <v>4060</v>
      </c>
      <c r="N159" s="26">
        <v>4060</v>
      </c>
      <c r="O159" s="27">
        <f t="shared" si="63"/>
        <v>0</v>
      </c>
    </row>
    <row r="160" spans="1:15" ht="12.75">
      <c r="A160" s="1"/>
      <c r="B160" s="19" t="s">
        <v>289</v>
      </c>
      <c r="C160" s="20" t="s">
        <v>290</v>
      </c>
      <c r="D160" s="26">
        <v>1510000</v>
      </c>
      <c r="E160" s="26">
        <v>0</v>
      </c>
      <c r="F160" s="26">
        <v>0</v>
      </c>
      <c r="G160" s="26">
        <f t="shared" si="59"/>
        <v>1510000</v>
      </c>
      <c r="H160" s="26">
        <v>1288330.33</v>
      </c>
      <c r="I160" s="26">
        <f t="shared" si="60"/>
        <v>221669.66999999993</v>
      </c>
      <c r="J160" s="26">
        <v>1103908.33</v>
      </c>
      <c r="K160" s="27">
        <f t="shared" si="61"/>
        <v>184422</v>
      </c>
      <c r="L160" s="27">
        <f t="shared" si="62"/>
        <v>406091.6699999999</v>
      </c>
      <c r="M160" s="26">
        <v>1103908.33</v>
      </c>
      <c r="N160" s="26">
        <v>1079670.13</v>
      </c>
      <c r="O160" s="27">
        <f t="shared" si="63"/>
        <v>24238.200000000186</v>
      </c>
    </row>
    <row r="161" spans="1:15" ht="12.75">
      <c r="A161" s="1"/>
      <c r="B161" s="19" t="s">
        <v>291</v>
      </c>
      <c r="C161" s="20" t="s">
        <v>292</v>
      </c>
      <c r="D161" s="26">
        <v>420000</v>
      </c>
      <c r="E161" s="26">
        <v>20000</v>
      </c>
      <c r="F161" s="26">
        <v>370000</v>
      </c>
      <c r="G161" s="26">
        <f t="shared" si="59"/>
        <v>770000</v>
      </c>
      <c r="H161" s="26">
        <v>579911.3200000001</v>
      </c>
      <c r="I161" s="26">
        <f t="shared" si="60"/>
        <v>190088.67999999993</v>
      </c>
      <c r="J161" s="26">
        <v>396727.72000000003</v>
      </c>
      <c r="K161" s="27">
        <f t="shared" si="61"/>
        <v>183183.60000000003</v>
      </c>
      <c r="L161" s="27">
        <f t="shared" si="62"/>
        <v>373272.27999999997</v>
      </c>
      <c r="M161" s="26">
        <v>396727.7200000001</v>
      </c>
      <c r="N161" s="26">
        <v>396727.72</v>
      </c>
      <c r="O161" s="27">
        <f t="shared" si="63"/>
        <v>0</v>
      </c>
    </row>
    <row r="162" spans="1:15" ht="12.75">
      <c r="A162" s="1"/>
      <c r="B162" s="19" t="s">
        <v>293</v>
      </c>
      <c r="C162" s="20" t="s">
        <v>294</v>
      </c>
      <c r="D162" s="26">
        <v>650000</v>
      </c>
      <c r="E162" s="26">
        <v>0</v>
      </c>
      <c r="F162" s="26">
        <v>185000</v>
      </c>
      <c r="G162" s="26">
        <f t="shared" si="59"/>
        <v>835000</v>
      </c>
      <c r="H162" s="26">
        <v>782315.6000000001</v>
      </c>
      <c r="I162" s="26">
        <f t="shared" si="60"/>
        <v>52684.39999999991</v>
      </c>
      <c r="J162" s="26">
        <v>608315.6</v>
      </c>
      <c r="K162" s="27">
        <f t="shared" si="61"/>
        <v>174000.00000000012</v>
      </c>
      <c r="L162" s="27">
        <f t="shared" si="62"/>
        <v>226684.40000000002</v>
      </c>
      <c r="M162" s="26">
        <v>608315.6</v>
      </c>
      <c r="N162" s="26">
        <v>608315.6</v>
      </c>
      <c r="O162" s="27">
        <f t="shared" si="63"/>
        <v>0</v>
      </c>
    </row>
    <row r="163" spans="1:15" ht="12.75">
      <c r="A163" s="1"/>
      <c r="B163" s="21"/>
      <c r="C163" s="20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ht="12.75">
      <c r="A164" s="1"/>
      <c r="B164" s="17" t="s">
        <v>295</v>
      </c>
      <c r="C164" s="18" t="s">
        <v>296</v>
      </c>
      <c r="D164" s="25">
        <f aca="true" t="shared" si="64" ref="D164:O164">SUBTOTAL(9,D165:D168)</f>
        <v>4220000</v>
      </c>
      <c r="E164" s="25">
        <f t="shared" si="64"/>
        <v>4083929.25</v>
      </c>
      <c r="F164" s="25">
        <f t="shared" si="64"/>
        <v>90613888</v>
      </c>
      <c r="G164" s="25">
        <f t="shared" si="64"/>
        <v>90749958.75</v>
      </c>
      <c r="H164" s="25">
        <f t="shared" si="64"/>
        <v>86867158.75</v>
      </c>
      <c r="I164" s="25">
        <f t="shared" si="64"/>
        <v>3882800</v>
      </c>
      <c r="J164" s="25">
        <f t="shared" si="64"/>
        <v>86867158.75</v>
      </c>
      <c r="K164" s="25">
        <f t="shared" si="64"/>
        <v>0</v>
      </c>
      <c r="L164" s="25">
        <f t="shared" si="64"/>
        <v>3882800</v>
      </c>
      <c r="M164" s="25">
        <f t="shared" si="64"/>
        <v>86867158.75</v>
      </c>
      <c r="N164" s="25">
        <f t="shared" si="64"/>
        <v>86832805.35</v>
      </c>
      <c r="O164" s="25">
        <f t="shared" si="64"/>
        <v>34353.40000000596</v>
      </c>
    </row>
    <row r="165" spans="1:15" ht="12.75">
      <c r="A165" s="1"/>
      <c r="B165" s="19" t="s">
        <v>297</v>
      </c>
      <c r="C165" s="20" t="s">
        <v>298</v>
      </c>
      <c r="D165" s="26">
        <v>4000000</v>
      </c>
      <c r="E165" s="26">
        <v>4083929.25</v>
      </c>
      <c r="F165" s="26">
        <v>90521088</v>
      </c>
      <c r="G165" s="26">
        <f>D165-E165+F165</f>
        <v>90437158.75</v>
      </c>
      <c r="H165" s="26">
        <v>86635158.75</v>
      </c>
      <c r="I165" s="26">
        <f>G165-H165</f>
        <v>3802000</v>
      </c>
      <c r="J165" s="26">
        <v>86635158.75</v>
      </c>
      <c r="K165" s="27">
        <f>H165-J165</f>
        <v>0</v>
      </c>
      <c r="L165" s="27">
        <f>G165-J165</f>
        <v>3802000</v>
      </c>
      <c r="M165" s="26">
        <v>86635158.75</v>
      </c>
      <c r="N165" s="26">
        <v>86624005.35</v>
      </c>
      <c r="O165" s="27">
        <f>J165-N165</f>
        <v>11153.40000000596</v>
      </c>
    </row>
    <row r="166" spans="1:15" ht="12.75">
      <c r="A166" s="1"/>
      <c r="B166" s="19" t="s">
        <v>299</v>
      </c>
      <c r="C166" s="20" t="s">
        <v>300</v>
      </c>
      <c r="D166" s="26">
        <v>20000</v>
      </c>
      <c r="E166" s="26">
        <v>0</v>
      </c>
      <c r="F166" s="26">
        <v>0</v>
      </c>
      <c r="G166" s="26">
        <f>D166-E166+F166</f>
        <v>20000</v>
      </c>
      <c r="H166" s="26">
        <v>0</v>
      </c>
      <c r="I166" s="26">
        <f>G166-H166</f>
        <v>20000</v>
      </c>
      <c r="J166" s="26">
        <v>0</v>
      </c>
      <c r="K166" s="27">
        <f>H166-J166</f>
        <v>0</v>
      </c>
      <c r="L166" s="27">
        <f>G166-J166</f>
        <v>20000</v>
      </c>
      <c r="M166" s="26">
        <v>0</v>
      </c>
      <c r="N166" s="26">
        <v>0</v>
      </c>
      <c r="O166" s="27">
        <f>J166-N166</f>
        <v>0</v>
      </c>
    </row>
    <row r="167" spans="1:15" ht="12.75">
      <c r="A167" s="1"/>
      <c r="B167" s="19" t="s">
        <v>301</v>
      </c>
      <c r="C167" s="20" t="s">
        <v>302</v>
      </c>
      <c r="D167" s="26">
        <v>200000</v>
      </c>
      <c r="E167" s="26">
        <v>0</v>
      </c>
      <c r="F167" s="26">
        <v>92800</v>
      </c>
      <c r="G167" s="26">
        <f>D167-E167+F167</f>
        <v>292800</v>
      </c>
      <c r="H167" s="26">
        <v>232000</v>
      </c>
      <c r="I167" s="26">
        <f>G167-H167</f>
        <v>60800</v>
      </c>
      <c r="J167" s="26">
        <v>232000</v>
      </c>
      <c r="K167" s="27">
        <f>H167-J167</f>
        <v>0</v>
      </c>
      <c r="L167" s="27">
        <f>G167-J167</f>
        <v>60800</v>
      </c>
      <c r="M167" s="26">
        <v>232000</v>
      </c>
      <c r="N167" s="26">
        <v>208800</v>
      </c>
      <c r="O167" s="27">
        <f>J167-N167</f>
        <v>23200</v>
      </c>
    </row>
    <row r="168" spans="1:15" ht="12.75">
      <c r="A168" s="1"/>
      <c r="B168" s="21"/>
      <c r="C168" s="20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ht="12.75">
      <c r="A169" s="1"/>
      <c r="B169" s="17" t="s">
        <v>56</v>
      </c>
      <c r="C169" s="18" t="s">
        <v>57</v>
      </c>
      <c r="D169" s="25">
        <f aca="true" t="shared" si="65" ref="D169:O169">SUBTOTAL(9,D170:D175)</f>
        <v>7952000</v>
      </c>
      <c r="E169" s="25">
        <f t="shared" si="65"/>
        <v>335000</v>
      </c>
      <c r="F169" s="25">
        <f t="shared" si="65"/>
        <v>335000</v>
      </c>
      <c r="G169" s="25">
        <f t="shared" si="65"/>
        <v>7952000</v>
      </c>
      <c r="H169" s="25">
        <f t="shared" si="65"/>
        <v>5931522.98</v>
      </c>
      <c r="I169" s="25">
        <f t="shared" si="65"/>
        <v>2020477.0199999996</v>
      </c>
      <c r="J169" s="25">
        <f t="shared" si="65"/>
        <v>5916424.98</v>
      </c>
      <c r="K169" s="25">
        <f t="shared" si="65"/>
        <v>15098</v>
      </c>
      <c r="L169" s="25">
        <f t="shared" si="65"/>
        <v>2035575.0199999996</v>
      </c>
      <c r="M169" s="25">
        <f t="shared" si="65"/>
        <v>5863298.9799999995</v>
      </c>
      <c r="N169" s="25">
        <f t="shared" si="65"/>
        <v>5859257.619999999</v>
      </c>
      <c r="O169" s="25">
        <f t="shared" si="65"/>
        <v>57167.36000000092</v>
      </c>
    </row>
    <row r="170" spans="1:15" ht="12.75">
      <c r="A170" s="1"/>
      <c r="B170" s="19" t="s">
        <v>303</v>
      </c>
      <c r="C170" s="20" t="s">
        <v>304</v>
      </c>
      <c r="D170" s="26">
        <v>560000</v>
      </c>
      <c r="E170" s="26">
        <v>105000</v>
      </c>
      <c r="F170" s="26">
        <v>105000</v>
      </c>
      <c r="G170" s="26">
        <f>D170-E170+F170</f>
        <v>560000</v>
      </c>
      <c r="H170" s="26">
        <v>332907.75</v>
      </c>
      <c r="I170" s="26">
        <f>G170-H170</f>
        <v>227092.25</v>
      </c>
      <c r="J170" s="26">
        <v>317809.75</v>
      </c>
      <c r="K170" s="27">
        <f>H170-J170</f>
        <v>15098</v>
      </c>
      <c r="L170" s="27">
        <f>G170-J170</f>
        <v>242190.25</v>
      </c>
      <c r="M170" s="26">
        <v>317809.75</v>
      </c>
      <c r="N170" s="26">
        <v>313768.39</v>
      </c>
      <c r="O170" s="27">
        <f>J170-N170</f>
        <v>4041.359999999986</v>
      </c>
    </row>
    <row r="171" spans="1:15" ht="12.75">
      <c r="A171" s="1"/>
      <c r="B171" s="19" t="s">
        <v>305</v>
      </c>
      <c r="C171" s="20" t="s">
        <v>306</v>
      </c>
      <c r="D171" s="26">
        <v>50000</v>
      </c>
      <c r="E171" s="26">
        <v>0</v>
      </c>
      <c r="F171" s="26">
        <v>0</v>
      </c>
      <c r="G171" s="26">
        <f>D171-E171+F171</f>
        <v>50000</v>
      </c>
      <c r="H171" s="26">
        <v>0</v>
      </c>
      <c r="I171" s="26">
        <f>G171-H171</f>
        <v>50000</v>
      </c>
      <c r="J171" s="26">
        <v>0</v>
      </c>
      <c r="K171" s="27">
        <f>H171-J171</f>
        <v>0</v>
      </c>
      <c r="L171" s="27">
        <f>G171-J171</f>
        <v>50000</v>
      </c>
      <c r="M171" s="26">
        <v>0</v>
      </c>
      <c r="N171" s="26">
        <v>0</v>
      </c>
      <c r="O171" s="27">
        <f>J171-N171</f>
        <v>0</v>
      </c>
    </row>
    <row r="172" spans="1:15" ht="12.75">
      <c r="A172" s="1"/>
      <c r="B172" s="19" t="s">
        <v>58</v>
      </c>
      <c r="C172" s="20" t="s">
        <v>59</v>
      </c>
      <c r="D172" s="26">
        <v>152000</v>
      </c>
      <c r="E172" s="26">
        <v>0</v>
      </c>
      <c r="F172" s="26">
        <v>0</v>
      </c>
      <c r="G172" s="26">
        <f>D172-E172+F172</f>
        <v>152000</v>
      </c>
      <c r="H172" s="26">
        <v>109631.04000000001</v>
      </c>
      <c r="I172" s="26">
        <f>G172-H172</f>
        <v>42368.95999999999</v>
      </c>
      <c r="J172" s="26">
        <v>109631.04</v>
      </c>
      <c r="K172" s="27">
        <f>H172-J172</f>
        <v>0</v>
      </c>
      <c r="L172" s="27">
        <f>G172-J172</f>
        <v>42368.96000000001</v>
      </c>
      <c r="M172" s="26">
        <v>109631.04</v>
      </c>
      <c r="N172" s="26">
        <v>109631.04</v>
      </c>
      <c r="O172" s="27">
        <f>J172-N172</f>
        <v>0</v>
      </c>
    </row>
    <row r="173" spans="1:15" ht="12.75">
      <c r="A173" s="1"/>
      <c r="B173" s="19" t="s">
        <v>60</v>
      </c>
      <c r="C173" s="20" t="s">
        <v>61</v>
      </c>
      <c r="D173" s="26">
        <v>7090000</v>
      </c>
      <c r="E173" s="26">
        <v>230000</v>
      </c>
      <c r="F173" s="26">
        <v>230000</v>
      </c>
      <c r="G173" s="26">
        <f>D173-E173+F173</f>
        <v>7090000</v>
      </c>
      <c r="H173" s="26">
        <v>5488984.19</v>
      </c>
      <c r="I173" s="26">
        <f>G173-H173</f>
        <v>1601015.8099999996</v>
      </c>
      <c r="J173" s="26">
        <v>5488984.19</v>
      </c>
      <c r="K173" s="27">
        <f>H173-J173</f>
        <v>0</v>
      </c>
      <c r="L173" s="27">
        <f>G173-J173</f>
        <v>1601015.8099999996</v>
      </c>
      <c r="M173" s="26">
        <v>5435858.1899999995</v>
      </c>
      <c r="N173" s="26">
        <v>5435858.1899999995</v>
      </c>
      <c r="O173" s="27">
        <f>J173-N173</f>
        <v>53126.00000000093</v>
      </c>
    </row>
    <row r="174" spans="1:15" ht="12.75">
      <c r="A174" s="1"/>
      <c r="B174" s="19" t="s">
        <v>307</v>
      </c>
      <c r="C174" s="20" t="s">
        <v>308</v>
      </c>
      <c r="D174" s="26">
        <v>100000</v>
      </c>
      <c r="E174" s="26">
        <v>0</v>
      </c>
      <c r="F174" s="26">
        <v>0</v>
      </c>
      <c r="G174" s="26">
        <f>D174-E174+F174</f>
        <v>100000</v>
      </c>
      <c r="H174" s="26">
        <v>0</v>
      </c>
      <c r="I174" s="26">
        <f>G174-H174</f>
        <v>100000</v>
      </c>
      <c r="J174" s="26">
        <v>0</v>
      </c>
      <c r="K174" s="27">
        <f>H174-J174</f>
        <v>0</v>
      </c>
      <c r="L174" s="27">
        <f>G174-J174</f>
        <v>100000</v>
      </c>
      <c r="M174" s="26">
        <v>0</v>
      </c>
      <c r="N174" s="26">
        <v>0</v>
      </c>
      <c r="O174" s="27">
        <f>J174-N174</f>
        <v>0</v>
      </c>
    </row>
    <row r="175" spans="1:15" ht="12.75">
      <c r="A175" s="1"/>
      <c r="B175" s="21"/>
      <c r="C175" s="20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ht="12.75">
      <c r="A176" s="1"/>
      <c r="B176" s="17" t="s">
        <v>309</v>
      </c>
      <c r="C176" s="18" t="s">
        <v>310</v>
      </c>
      <c r="D176" s="25">
        <f aca="true" t="shared" si="66" ref="D176:O176">SUBTOTAL(9,D177:D180)</f>
        <v>1245000</v>
      </c>
      <c r="E176" s="25">
        <f t="shared" si="66"/>
        <v>52200</v>
      </c>
      <c r="F176" s="25">
        <f t="shared" si="66"/>
        <v>52200</v>
      </c>
      <c r="G176" s="25">
        <f t="shared" si="66"/>
        <v>1245000</v>
      </c>
      <c r="H176" s="25">
        <f t="shared" si="66"/>
        <v>612490.86</v>
      </c>
      <c r="I176" s="25">
        <f t="shared" si="66"/>
        <v>632509.14</v>
      </c>
      <c r="J176" s="25">
        <f t="shared" si="66"/>
        <v>386890.86</v>
      </c>
      <c r="K176" s="25">
        <f t="shared" si="66"/>
        <v>225600</v>
      </c>
      <c r="L176" s="25">
        <f t="shared" si="66"/>
        <v>858109.14</v>
      </c>
      <c r="M176" s="25">
        <f t="shared" si="66"/>
        <v>386890.86</v>
      </c>
      <c r="N176" s="25">
        <f t="shared" si="66"/>
        <v>386890.86</v>
      </c>
      <c r="O176" s="25">
        <f t="shared" si="66"/>
        <v>0</v>
      </c>
    </row>
    <row r="177" spans="1:15" ht="12.75">
      <c r="A177" s="1"/>
      <c r="B177" s="19" t="s">
        <v>311</v>
      </c>
      <c r="C177" s="20" t="s">
        <v>312</v>
      </c>
      <c r="D177" s="26">
        <v>620000</v>
      </c>
      <c r="E177" s="26">
        <v>0</v>
      </c>
      <c r="F177" s="26">
        <v>0</v>
      </c>
      <c r="G177" s="26">
        <f>D177-E177+F177</f>
        <v>620000</v>
      </c>
      <c r="H177" s="26">
        <v>579440</v>
      </c>
      <c r="I177" s="26">
        <f>G177-H177</f>
        <v>40560</v>
      </c>
      <c r="J177" s="26">
        <v>356440</v>
      </c>
      <c r="K177" s="27">
        <f>H177-J177</f>
        <v>223000</v>
      </c>
      <c r="L177" s="27">
        <f>G177-J177</f>
        <v>263560</v>
      </c>
      <c r="M177" s="26">
        <v>356440</v>
      </c>
      <c r="N177" s="26">
        <v>356440</v>
      </c>
      <c r="O177" s="27">
        <f>J177-N177</f>
        <v>0</v>
      </c>
    </row>
    <row r="178" spans="1:15" ht="12.75">
      <c r="A178" s="1"/>
      <c r="B178" s="19" t="s">
        <v>313</v>
      </c>
      <c r="C178" s="20" t="s">
        <v>314</v>
      </c>
      <c r="D178" s="26">
        <v>600000</v>
      </c>
      <c r="E178" s="26">
        <v>27200</v>
      </c>
      <c r="F178" s="26">
        <v>27200</v>
      </c>
      <c r="G178" s="26">
        <f>D178-E178+F178</f>
        <v>600000</v>
      </c>
      <c r="H178" s="26">
        <v>33050.86</v>
      </c>
      <c r="I178" s="26">
        <f>G178-H178</f>
        <v>566949.14</v>
      </c>
      <c r="J178" s="26">
        <v>30450.86</v>
      </c>
      <c r="K178" s="27">
        <f>H178-J178</f>
        <v>2600</v>
      </c>
      <c r="L178" s="27">
        <f>G178-J178</f>
        <v>569549.14</v>
      </c>
      <c r="M178" s="26">
        <v>30450.86</v>
      </c>
      <c r="N178" s="26">
        <v>30450.86</v>
      </c>
      <c r="O178" s="27">
        <f>J178-N178</f>
        <v>0</v>
      </c>
    </row>
    <row r="179" spans="1:15" ht="12.75">
      <c r="A179" s="1"/>
      <c r="B179" s="19" t="s">
        <v>315</v>
      </c>
      <c r="C179" s="20" t="s">
        <v>316</v>
      </c>
      <c r="D179" s="26">
        <v>25000</v>
      </c>
      <c r="E179" s="26">
        <v>25000</v>
      </c>
      <c r="F179" s="26">
        <v>25000</v>
      </c>
      <c r="G179" s="26">
        <f>D179-E179+F179</f>
        <v>25000</v>
      </c>
      <c r="H179" s="26">
        <v>0</v>
      </c>
      <c r="I179" s="26">
        <f>G179-H179</f>
        <v>25000</v>
      </c>
      <c r="J179" s="26">
        <v>0</v>
      </c>
      <c r="K179" s="27">
        <f>H179-J179</f>
        <v>0</v>
      </c>
      <c r="L179" s="27">
        <f>G179-J179</f>
        <v>25000</v>
      </c>
      <c r="M179" s="26">
        <v>0</v>
      </c>
      <c r="N179" s="26">
        <v>0</v>
      </c>
      <c r="O179" s="27">
        <f>J179-N179</f>
        <v>0</v>
      </c>
    </row>
    <row r="180" spans="1:15" ht="12.75">
      <c r="A180" s="1"/>
      <c r="B180" s="21"/>
      <c r="C180" s="20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</row>
    <row r="181" spans="1:15" ht="12.75">
      <c r="A181" s="1"/>
      <c r="B181" s="17" t="s">
        <v>62</v>
      </c>
      <c r="C181" s="18" t="s">
        <v>63</v>
      </c>
      <c r="D181" s="25">
        <f aca="true" t="shared" si="67" ref="D181:O181">SUBTOTAL(9,D182:D188)</f>
        <v>745317779</v>
      </c>
      <c r="E181" s="25">
        <f t="shared" si="67"/>
        <v>56879000</v>
      </c>
      <c r="F181" s="25">
        <f t="shared" si="67"/>
        <v>29090000</v>
      </c>
      <c r="G181" s="25">
        <f t="shared" si="67"/>
        <v>717528779</v>
      </c>
      <c r="H181" s="25">
        <f t="shared" si="67"/>
        <v>567135829.89</v>
      </c>
      <c r="I181" s="25">
        <f t="shared" si="67"/>
        <v>150392949.11</v>
      </c>
      <c r="J181" s="25">
        <f t="shared" si="67"/>
        <v>560917848.1</v>
      </c>
      <c r="K181" s="25">
        <f t="shared" si="67"/>
        <v>6217981.789999999</v>
      </c>
      <c r="L181" s="25">
        <f t="shared" si="67"/>
        <v>156610930.9</v>
      </c>
      <c r="M181" s="25">
        <f t="shared" si="67"/>
        <v>560917848.1</v>
      </c>
      <c r="N181" s="25">
        <f t="shared" si="67"/>
        <v>560889061.54</v>
      </c>
      <c r="O181" s="25">
        <f t="shared" si="67"/>
        <v>28786.560000002384</v>
      </c>
    </row>
    <row r="182" spans="1:15" ht="12.75">
      <c r="A182" s="1"/>
      <c r="B182" s="19" t="s">
        <v>317</v>
      </c>
      <c r="C182" s="20" t="s">
        <v>318</v>
      </c>
      <c r="D182" s="26">
        <v>300000</v>
      </c>
      <c r="E182" s="26">
        <v>0</v>
      </c>
      <c r="F182" s="26">
        <v>0</v>
      </c>
      <c r="G182" s="26">
        <f aca="true" t="shared" si="68" ref="G182:G187">D182-E182+F182</f>
        <v>300000</v>
      </c>
      <c r="H182" s="26">
        <v>238340</v>
      </c>
      <c r="I182" s="26">
        <f aca="true" t="shared" si="69" ref="I182:I187">G182-H182</f>
        <v>61660</v>
      </c>
      <c r="J182" s="26">
        <v>238340</v>
      </c>
      <c r="K182" s="27">
        <f aca="true" t="shared" si="70" ref="K182:K187">H182-J182</f>
        <v>0</v>
      </c>
      <c r="L182" s="27">
        <f aca="true" t="shared" si="71" ref="L182:L187">G182-J182</f>
        <v>61660</v>
      </c>
      <c r="M182" s="26">
        <v>238340</v>
      </c>
      <c r="N182" s="26">
        <v>238340</v>
      </c>
      <c r="O182" s="27">
        <f aca="true" t="shared" si="72" ref="O182:O187">J182-N182</f>
        <v>0</v>
      </c>
    </row>
    <row r="183" spans="1:15" ht="12.75">
      <c r="A183" s="1"/>
      <c r="B183" s="19" t="s">
        <v>64</v>
      </c>
      <c r="C183" s="20" t="s">
        <v>65</v>
      </c>
      <c r="D183" s="26">
        <v>161739640</v>
      </c>
      <c r="E183" s="26">
        <v>47879000</v>
      </c>
      <c r="F183" s="26">
        <v>20090000</v>
      </c>
      <c r="G183" s="26">
        <f t="shared" si="68"/>
        <v>133950640</v>
      </c>
      <c r="H183" s="26">
        <v>105184497.01</v>
      </c>
      <c r="I183" s="26">
        <f t="shared" si="69"/>
        <v>28766142.989999995</v>
      </c>
      <c r="J183" s="26">
        <v>105120352.01</v>
      </c>
      <c r="K183" s="27">
        <f t="shared" si="70"/>
        <v>64145</v>
      </c>
      <c r="L183" s="27">
        <f t="shared" si="71"/>
        <v>28830287.989999995</v>
      </c>
      <c r="M183" s="26">
        <v>105120352.01</v>
      </c>
      <c r="N183" s="26">
        <v>105091565.45</v>
      </c>
      <c r="O183" s="27">
        <f t="shared" si="72"/>
        <v>28786.560000002384</v>
      </c>
    </row>
    <row r="184" spans="1:15" ht="12.75">
      <c r="A184" s="1"/>
      <c r="B184" s="19" t="s">
        <v>319</v>
      </c>
      <c r="C184" s="20" t="s">
        <v>320</v>
      </c>
      <c r="D184" s="26">
        <v>10000</v>
      </c>
      <c r="E184" s="26">
        <v>0</v>
      </c>
      <c r="F184" s="26">
        <v>0</v>
      </c>
      <c r="G184" s="26">
        <f t="shared" si="68"/>
        <v>10000</v>
      </c>
      <c r="H184" s="26">
        <v>0</v>
      </c>
      <c r="I184" s="26">
        <f t="shared" si="69"/>
        <v>10000</v>
      </c>
      <c r="J184" s="26">
        <v>0</v>
      </c>
      <c r="K184" s="27">
        <f t="shared" si="70"/>
        <v>0</v>
      </c>
      <c r="L184" s="27">
        <f t="shared" si="71"/>
        <v>10000</v>
      </c>
      <c r="M184" s="26">
        <v>0</v>
      </c>
      <c r="N184" s="26">
        <v>0</v>
      </c>
      <c r="O184" s="27">
        <f t="shared" si="72"/>
        <v>0</v>
      </c>
    </row>
    <row r="185" spans="1:15" ht="12.75">
      <c r="A185" s="1"/>
      <c r="B185" s="19" t="s">
        <v>321</v>
      </c>
      <c r="C185" s="20" t="s">
        <v>322</v>
      </c>
      <c r="D185" s="26">
        <v>12700000</v>
      </c>
      <c r="E185" s="26">
        <v>9000000</v>
      </c>
      <c r="F185" s="26">
        <v>9000000</v>
      </c>
      <c r="G185" s="26">
        <f t="shared" si="68"/>
        <v>12700000</v>
      </c>
      <c r="H185" s="26">
        <v>9924448.44</v>
      </c>
      <c r="I185" s="26">
        <f t="shared" si="69"/>
        <v>2775551.5600000005</v>
      </c>
      <c r="J185" s="26">
        <v>3770611.65</v>
      </c>
      <c r="K185" s="27">
        <f t="shared" si="70"/>
        <v>6153836.789999999</v>
      </c>
      <c r="L185" s="27">
        <f t="shared" si="71"/>
        <v>8929388.35</v>
      </c>
      <c r="M185" s="26">
        <v>3770611.65</v>
      </c>
      <c r="N185" s="26">
        <v>3770611.65</v>
      </c>
      <c r="O185" s="27">
        <f t="shared" si="72"/>
        <v>0</v>
      </c>
    </row>
    <row r="186" spans="1:15" ht="12.75">
      <c r="A186" s="1"/>
      <c r="B186" s="19" t="s">
        <v>323</v>
      </c>
      <c r="C186" s="20" t="s">
        <v>324</v>
      </c>
      <c r="D186" s="26">
        <v>0</v>
      </c>
      <c r="E186" s="26">
        <v>0</v>
      </c>
      <c r="F186" s="26">
        <v>0</v>
      </c>
      <c r="G186" s="26">
        <f t="shared" si="68"/>
        <v>0</v>
      </c>
      <c r="H186" s="26">
        <v>0</v>
      </c>
      <c r="I186" s="26">
        <f t="shared" si="69"/>
        <v>0</v>
      </c>
      <c r="J186" s="26">
        <v>0</v>
      </c>
      <c r="K186" s="27">
        <f t="shared" si="70"/>
        <v>0</v>
      </c>
      <c r="L186" s="27">
        <f t="shared" si="71"/>
        <v>0</v>
      </c>
      <c r="M186" s="26">
        <v>0</v>
      </c>
      <c r="N186" s="26">
        <v>0</v>
      </c>
      <c r="O186" s="27">
        <f t="shared" si="72"/>
        <v>0</v>
      </c>
    </row>
    <row r="187" spans="1:15" ht="12.75">
      <c r="A187" s="1"/>
      <c r="B187" s="19" t="s">
        <v>325</v>
      </c>
      <c r="C187" s="20" t="s">
        <v>326</v>
      </c>
      <c r="D187" s="26">
        <v>570568139</v>
      </c>
      <c r="E187" s="26">
        <v>0</v>
      </c>
      <c r="F187" s="26">
        <v>0</v>
      </c>
      <c r="G187" s="26">
        <f t="shared" si="68"/>
        <v>570568139</v>
      </c>
      <c r="H187" s="26">
        <v>451788544.44</v>
      </c>
      <c r="I187" s="26">
        <f t="shared" si="69"/>
        <v>118779594.56</v>
      </c>
      <c r="J187" s="26">
        <v>451788544.44</v>
      </c>
      <c r="K187" s="27">
        <f t="shared" si="70"/>
        <v>0</v>
      </c>
      <c r="L187" s="27">
        <f t="shared" si="71"/>
        <v>118779594.56</v>
      </c>
      <c r="M187" s="26">
        <v>451788544.44</v>
      </c>
      <c r="N187" s="26">
        <v>451788544.44</v>
      </c>
      <c r="O187" s="27">
        <f t="shared" si="72"/>
        <v>0</v>
      </c>
    </row>
    <row r="188" spans="1:15" ht="12.75">
      <c r="A188" s="1"/>
      <c r="B188" s="2"/>
      <c r="C188" s="1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</row>
    <row r="189" spans="1:15" ht="12.75">
      <c r="A189" s="1"/>
      <c r="B189" s="37" t="str">
        <f>"TOTAL CAPITULO "&amp;B113&amp;":"</f>
        <v>TOTAL CAPITULO 3000:</v>
      </c>
      <c r="C189" s="37"/>
      <c r="D189" s="28">
        <f aca="true" t="shared" si="73" ref="D189:O189">SUBTOTAL(9,D115:D188)</f>
        <v>817096779</v>
      </c>
      <c r="E189" s="28">
        <f t="shared" si="73"/>
        <v>77158623.2</v>
      </c>
      <c r="F189" s="28">
        <f t="shared" si="73"/>
        <v>159333599.2</v>
      </c>
      <c r="G189" s="28">
        <f t="shared" si="73"/>
        <v>899271755</v>
      </c>
      <c r="H189" s="28">
        <f t="shared" si="73"/>
        <v>707059625.96</v>
      </c>
      <c r="I189" s="28">
        <f t="shared" si="73"/>
        <v>192212129.04000002</v>
      </c>
      <c r="J189" s="28">
        <f t="shared" si="73"/>
        <v>696145634.8000001</v>
      </c>
      <c r="K189" s="28">
        <f t="shared" si="73"/>
        <v>10913991.159999998</v>
      </c>
      <c r="L189" s="28">
        <f t="shared" si="73"/>
        <v>203126120.2</v>
      </c>
      <c r="M189" s="28">
        <f t="shared" si="73"/>
        <v>696012307.6600001</v>
      </c>
      <c r="N189" s="28">
        <f t="shared" si="73"/>
        <v>695753508</v>
      </c>
      <c r="O189" s="28">
        <f t="shared" si="73"/>
        <v>392126.8000000103</v>
      </c>
    </row>
    <row r="190" spans="1:15" ht="12.75">
      <c r="A190" s="1"/>
      <c r="B190" s="2"/>
      <c r="C190" s="1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</row>
    <row r="191" spans="1:15" ht="25.5">
      <c r="A191" s="1"/>
      <c r="B191" s="13" t="s">
        <v>327</v>
      </c>
      <c r="C191" s="22" t="s">
        <v>328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</row>
    <row r="192" spans="1:15" ht="12.75">
      <c r="A192" s="1"/>
      <c r="B192" s="2"/>
      <c r="C192" s="1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</row>
    <row r="193" spans="1:15" ht="25.5">
      <c r="A193" s="1"/>
      <c r="B193" s="17" t="s">
        <v>329</v>
      </c>
      <c r="C193" s="18" t="s">
        <v>330</v>
      </c>
      <c r="D193" s="25">
        <f aca="true" t="shared" si="74" ref="D193:O193">SUBTOTAL(9,D194:D195)</f>
        <v>73300000</v>
      </c>
      <c r="E193" s="25">
        <f t="shared" si="74"/>
        <v>21000000</v>
      </c>
      <c r="F193" s="25">
        <f t="shared" si="74"/>
        <v>0</v>
      </c>
      <c r="G193" s="25">
        <f t="shared" si="74"/>
        <v>52300000</v>
      </c>
      <c r="H193" s="25">
        <f t="shared" si="74"/>
        <v>50798289</v>
      </c>
      <c r="I193" s="25">
        <f t="shared" si="74"/>
        <v>1501711</v>
      </c>
      <c r="J193" s="25">
        <f t="shared" si="74"/>
        <v>50148289</v>
      </c>
      <c r="K193" s="25">
        <f t="shared" si="74"/>
        <v>650000</v>
      </c>
      <c r="L193" s="25">
        <f t="shared" si="74"/>
        <v>2151711</v>
      </c>
      <c r="M193" s="25">
        <f t="shared" si="74"/>
        <v>50148289</v>
      </c>
      <c r="N193" s="25">
        <f t="shared" si="74"/>
        <v>50148289</v>
      </c>
      <c r="O193" s="25">
        <f t="shared" si="74"/>
        <v>0</v>
      </c>
    </row>
    <row r="194" spans="1:15" ht="12.75">
      <c r="A194" s="1"/>
      <c r="B194" s="19" t="s">
        <v>331</v>
      </c>
      <c r="C194" s="20" t="s">
        <v>332</v>
      </c>
      <c r="D194" s="26">
        <v>73300000</v>
      </c>
      <c r="E194" s="26">
        <v>21000000</v>
      </c>
      <c r="F194" s="26">
        <v>0</v>
      </c>
      <c r="G194" s="26">
        <f>D194-E194+F194</f>
        <v>52300000</v>
      </c>
      <c r="H194" s="26">
        <v>50798289</v>
      </c>
      <c r="I194" s="26">
        <f>G194-H194</f>
        <v>1501711</v>
      </c>
      <c r="J194" s="26">
        <v>50148289</v>
      </c>
      <c r="K194" s="27">
        <f>H194-J194</f>
        <v>650000</v>
      </c>
      <c r="L194" s="27">
        <f>G194-J194</f>
        <v>2151711</v>
      </c>
      <c r="M194" s="26">
        <v>50148289</v>
      </c>
      <c r="N194" s="26">
        <v>50148289</v>
      </c>
      <c r="O194" s="27">
        <f>J194-N194</f>
        <v>0</v>
      </c>
    </row>
    <row r="195" spans="1:15" ht="12.75">
      <c r="A195" s="1"/>
      <c r="B195" s="2"/>
      <c r="C195" s="1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</row>
    <row r="196" spans="1:15" ht="12.75">
      <c r="A196" s="1"/>
      <c r="B196" s="17" t="s">
        <v>333</v>
      </c>
      <c r="C196" s="18" t="s">
        <v>78</v>
      </c>
      <c r="D196" s="25">
        <f aca="true" t="shared" si="75" ref="D196:O196">SUBTOTAL(9,D197:D197)</f>
        <v>0</v>
      </c>
      <c r="E196" s="25">
        <f t="shared" si="75"/>
        <v>0</v>
      </c>
      <c r="F196" s="25">
        <f t="shared" si="75"/>
        <v>0</v>
      </c>
      <c r="G196" s="25">
        <f t="shared" si="75"/>
        <v>0</v>
      </c>
      <c r="H196" s="25">
        <f t="shared" si="75"/>
        <v>0</v>
      </c>
      <c r="I196" s="25">
        <f t="shared" si="75"/>
        <v>0</v>
      </c>
      <c r="J196" s="25">
        <f t="shared" si="75"/>
        <v>0</v>
      </c>
      <c r="K196" s="25">
        <f t="shared" si="75"/>
        <v>0</v>
      </c>
      <c r="L196" s="25">
        <f t="shared" si="75"/>
        <v>0</v>
      </c>
      <c r="M196" s="25">
        <f t="shared" si="75"/>
        <v>0</v>
      </c>
      <c r="N196" s="25">
        <f t="shared" si="75"/>
        <v>0</v>
      </c>
      <c r="O196" s="25">
        <f t="shared" si="75"/>
        <v>0</v>
      </c>
    </row>
    <row r="197" spans="1:15" ht="12.75">
      <c r="A197" s="1"/>
      <c r="B197" s="2"/>
      <c r="C197" s="1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</row>
    <row r="198" spans="1:15" ht="12.75">
      <c r="A198" s="1"/>
      <c r="B198" s="17" t="s">
        <v>334</v>
      </c>
      <c r="C198" s="18" t="s">
        <v>335</v>
      </c>
      <c r="D198" s="25">
        <f aca="true" t="shared" si="76" ref="D198:O198">SUBTOTAL(9,D199:D199)</f>
        <v>0</v>
      </c>
      <c r="E198" s="25">
        <f t="shared" si="76"/>
        <v>0</v>
      </c>
      <c r="F198" s="25">
        <f t="shared" si="76"/>
        <v>0</v>
      </c>
      <c r="G198" s="25">
        <f t="shared" si="76"/>
        <v>0</v>
      </c>
      <c r="H198" s="25">
        <f t="shared" si="76"/>
        <v>0</v>
      </c>
      <c r="I198" s="25">
        <f t="shared" si="76"/>
        <v>0</v>
      </c>
      <c r="J198" s="25">
        <f t="shared" si="76"/>
        <v>0</v>
      </c>
      <c r="K198" s="25">
        <f t="shared" si="76"/>
        <v>0</v>
      </c>
      <c r="L198" s="25">
        <f t="shared" si="76"/>
        <v>0</v>
      </c>
      <c r="M198" s="25">
        <f t="shared" si="76"/>
        <v>0</v>
      </c>
      <c r="N198" s="25">
        <f t="shared" si="76"/>
        <v>0</v>
      </c>
      <c r="O198" s="25">
        <f t="shared" si="76"/>
        <v>0</v>
      </c>
    </row>
    <row r="199" spans="1:15" ht="12.75">
      <c r="A199" s="1"/>
      <c r="B199" s="2"/>
      <c r="C199" s="1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 ht="12.75">
      <c r="A200" s="1"/>
      <c r="B200" s="17" t="s">
        <v>336</v>
      </c>
      <c r="C200" s="18" t="s">
        <v>337</v>
      </c>
      <c r="D200" s="25">
        <f aca="true" t="shared" si="77" ref="D200:O200">SUBTOTAL(9,D201:D201)</f>
        <v>0</v>
      </c>
      <c r="E200" s="25">
        <f t="shared" si="77"/>
        <v>0</v>
      </c>
      <c r="F200" s="25">
        <f t="shared" si="77"/>
        <v>0</v>
      </c>
      <c r="G200" s="25">
        <f t="shared" si="77"/>
        <v>0</v>
      </c>
      <c r="H200" s="25">
        <f t="shared" si="77"/>
        <v>0</v>
      </c>
      <c r="I200" s="25">
        <f t="shared" si="77"/>
        <v>0</v>
      </c>
      <c r="J200" s="25">
        <f t="shared" si="77"/>
        <v>0</v>
      </c>
      <c r="K200" s="25">
        <f t="shared" si="77"/>
        <v>0</v>
      </c>
      <c r="L200" s="25">
        <f t="shared" si="77"/>
        <v>0</v>
      </c>
      <c r="M200" s="25">
        <f t="shared" si="77"/>
        <v>0</v>
      </c>
      <c r="N200" s="25">
        <f t="shared" si="77"/>
        <v>0</v>
      </c>
      <c r="O200" s="25">
        <f t="shared" si="77"/>
        <v>0</v>
      </c>
    </row>
    <row r="201" spans="1:15" ht="12.75">
      <c r="A201" s="1"/>
      <c r="B201" s="2"/>
      <c r="C201" s="1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</row>
    <row r="202" spans="1:15" ht="12.75">
      <c r="A202" s="1"/>
      <c r="B202" s="17" t="s">
        <v>338</v>
      </c>
      <c r="C202" s="18" t="s">
        <v>339</v>
      </c>
      <c r="D202" s="25">
        <f aca="true" t="shared" si="78" ref="D202:O202">SUBTOTAL(9,D203:D203)</f>
        <v>0</v>
      </c>
      <c r="E202" s="25">
        <f t="shared" si="78"/>
        <v>0</v>
      </c>
      <c r="F202" s="25">
        <f t="shared" si="78"/>
        <v>0</v>
      </c>
      <c r="G202" s="25">
        <f t="shared" si="78"/>
        <v>0</v>
      </c>
      <c r="H202" s="25">
        <f t="shared" si="78"/>
        <v>0</v>
      </c>
      <c r="I202" s="25">
        <f t="shared" si="78"/>
        <v>0</v>
      </c>
      <c r="J202" s="25">
        <f t="shared" si="78"/>
        <v>0</v>
      </c>
      <c r="K202" s="25">
        <f t="shared" si="78"/>
        <v>0</v>
      </c>
      <c r="L202" s="25">
        <f t="shared" si="78"/>
        <v>0</v>
      </c>
      <c r="M202" s="25">
        <f t="shared" si="78"/>
        <v>0</v>
      </c>
      <c r="N202" s="25">
        <f t="shared" si="78"/>
        <v>0</v>
      </c>
      <c r="O202" s="25">
        <f t="shared" si="78"/>
        <v>0</v>
      </c>
    </row>
    <row r="203" spans="1:15" ht="12.75">
      <c r="A203" s="1"/>
      <c r="B203" s="2"/>
      <c r="C203" s="1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</row>
    <row r="204" spans="1:15" ht="25.5">
      <c r="A204" s="1"/>
      <c r="B204" s="17" t="s">
        <v>340</v>
      </c>
      <c r="C204" s="18" t="s">
        <v>435</v>
      </c>
      <c r="D204" s="25">
        <f aca="true" t="shared" si="79" ref="D204:O204">SUBTOTAL(9,D205:D205)</f>
        <v>0</v>
      </c>
      <c r="E204" s="25">
        <f t="shared" si="79"/>
        <v>0</v>
      </c>
      <c r="F204" s="25">
        <f t="shared" si="79"/>
        <v>0</v>
      </c>
      <c r="G204" s="25">
        <f t="shared" si="79"/>
        <v>0</v>
      </c>
      <c r="H204" s="25">
        <f t="shared" si="79"/>
        <v>0</v>
      </c>
      <c r="I204" s="25">
        <f t="shared" si="79"/>
        <v>0</v>
      </c>
      <c r="J204" s="25">
        <f t="shared" si="79"/>
        <v>0</v>
      </c>
      <c r="K204" s="25">
        <f t="shared" si="79"/>
        <v>0</v>
      </c>
      <c r="L204" s="25">
        <f t="shared" si="79"/>
        <v>0</v>
      </c>
      <c r="M204" s="25">
        <f t="shared" si="79"/>
        <v>0</v>
      </c>
      <c r="N204" s="25">
        <f t="shared" si="79"/>
        <v>0</v>
      </c>
      <c r="O204" s="25">
        <f t="shared" si="79"/>
        <v>0</v>
      </c>
    </row>
    <row r="205" spans="1:15" ht="12.75">
      <c r="A205" s="1"/>
      <c r="B205" s="2"/>
      <c r="C205" s="1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ht="12.75">
      <c r="A206" s="1"/>
      <c r="B206" s="17" t="s">
        <v>341</v>
      </c>
      <c r="C206" s="18" t="s">
        <v>342</v>
      </c>
      <c r="D206" s="25">
        <f aca="true" t="shared" si="80" ref="D206:O206">SUBTOTAL(9,D207:D207)</f>
        <v>0</v>
      </c>
      <c r="E206" s="25">
        <f t="shared" si="80"/>
        <v>0</v>
      </c>
      <c r="F206" s="25">
        <f t="shared" si="80"/>
        <v>0</v>
      </c>
      <c r="G206" s="25">
        <f t="shared" si="80"/>
        <v>0</v>
      </c>
      <c r="H206" s="25">
        <f t="shared" si="80"/>
        <v>0</v>
      </c>
      <c r="I206" s="25">
        <f t="shared" si="80"/>
        <v>0</v>
      </c>
      <c r="J206" s="25">
        <f t="shared" si="80"/>
        <v>0</v>
      </c>
      <c r="K206" s="25">
        <f t="shared" si="80"/>
        <v>0</v>
      </c>
      <c r="L206" s="25">
        <f t="shared" si="80"/>
        <v>0</v>
      </c>
      <c r="M206" s="25">
        <f t="shared" si="80"/>
        <v>0</v>
      </c>
      <c r="N206" s="25">
        <f t="shared" si="80"/>
        <v>0</v>
      </c>
      <c r="O206" s="25">
        <f t="shared" si="80"/>
        <v>0</v>
      </c>
    </row>
    <row r="207" spans="1:15" ht="12.75">
      <c r="A207" s="1"/>
      <c r="B207" s="2"/>
      <c r="C207" s="1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</row>
    <row r="208" spans="1:15" ht="12.75">
      <c r="A208" s="1"/>
      <c r="B208" s="37" t="str">
        <f>"TOTAL CAPITULO "&amp;B191&amp;":"</f>
        <v>TOTAL CAPITULO 4000:</v>
      </c>
      <c r="C208" s="38"/>
      <c r="D208" s="28">
        <f aca="true" t="shared" si="81" ref="D208:O208">SUBTOTAL(9,D193:D207)</f>
        <v>73300000</v>
      </c>
      <c r="E208" s="28">
        <f t="shared" si="81"/>
        <v>21000000</v>
      </c>
      <c r="F208" s="28">
        <f t="shared" si="81"/>
        <v>0</v>
      </c>
      <c r="G208" s="28">
        <f t="shared" si="81"/>
        <v>52300000</v>
      </c>
      <c r="H208" s="28">
        <f t="shared" si="81"/>
        <v>50798289</v>
      </c>
      <c r="I208" s="28">
        <f t="shared" si="81"/>
        <v>1501711</v>
      </c>
      <c r="J208" s="28">
        <f t="shared" si="81"/>
        <v>50148289</v>
      </c>
      <c r="K208" s="28">
        <f t="shared" si="81"/>
        <v>650000</v>
      </c>
      <c r="L208" s="28">
        <f t="shared" si="81"/>
        <v>2151711</v>
      </c>
      <c r="M208" s="28">
        <f t="shared" si="81"/>
        <v>50148289</v>
      </c>
      <c r="N208" s="28">
        <f t="shared" si="81"/>
        <v>50148289</v>
      </c>
      <c r="O208" s="28">
        <f t="shared" si="81"/>
        <v>0</v>
      </c>
    </row>
    <row r="209" spans="1:15" ht="12.75">
      <c r="A209" s="1"/>
      <c r="B209" s="2"/>
      <c r="C209" s="1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ht="12.75">
      <c r="A210" s="1"/>
      <c r="B210" s="13" t="s">
        <v>343</v>
      </c>
      <c r="C210" s="16" t="s">
        <v>344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1:15" ht="12.75">
      <c r="A211" s="1"/>
      <c r="B211" s="2"/>
      <c r="C211" s="1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1:15" ht="12.75">
      <c r="A212" s="1"/>
      <c r="B212" s="17" t="s">
        <v>345</v>
      </c>
      <c r="C212" s="18" t="s">
        <v>346</v>
      </c>
      <c r="D212" s="25">
        <f aca="true" t="shared" si="82" ref="D212:O212">SUBTOTAL(9,D213:D217)</f>
        <v>2340000</v>
      </c>
      <c r="E212" s="25">
        <f t="shared" si="82"/>
        <v>72500</v>
      </c>
      <c r="F212" s="25">
        <f t="shared" si="82"/>
        <v>42500</v>
      </c>
      <c r="G212" s="25">
        <f t="shared" si="82"/>
        <v>2310000</v>
      </c>
      <c r="H212" s="25">
        <f t="shared" si="82"/>
        <v>1201289.16</v>
      </c>
      <c r="I212" s="25">
        <f t="shared" si="82"/>
        <v>1108710.84</v>
      </c>
      <c r="J212" s="25">
        <f t="shared" si="82"/>
        <v>1132789.16</v>
      </c>
      <c r="K212" s="25">
        <f t="shared" si="82"/>
        <v>68500</v>
      </c>
      <c r="L212" s="25">
        <f t="shared" si="82"/>
        <v>1177210.84</v>
      </c>
      <c r="M212" s="25">
        <f t="shared" si="82"/>
        <v>1132789.16</v>
      </c>
      <c r="N212" s="25">
        <f t="shared" si="82"/>
        <v>1132789.16</v>
      </c>
      <c r="O212" s="25">
        <f t="shared" si="82"/>
        <v>0</v>
      </c>
    </row>
    <row r="213" spans="1:15" ht="12.75">
      <c r="A213" s="1"/>
      <c r="B213" s="19" t="s">
        <v>75</v>
      </c>
      <c r="C213" s="20" t="s">
        <v>347</v>
      </c>
      <c r="D213" s="26">
        <v>400000</v>
      </c>
      <c r="E213" s="26">
        <v>40000</v>
      </c>
      <c r="F213" s="26">
        <v>10000</v>
      </c>
      <c r="G213" s="26">
        <f>D213-E213+F213</f>
        <v>370000</v>
      </c>
      <c r="H213" s="26">
        <v>41479.28</v>
      </c>
      <c r="I213" s="26">
        <f>G213-H213</f>
        <v>328520.72</v>
      </c>
      <c r="J213" s="26">
        <v>41479.28</v>
      </c>
      <c r="K213" s="27">
        <f>H213-J213</f>
        <v>0</v>
      </c>
      <c r="L213" s="27">
        <f>G213-J213</f>
        <v>328520.72</v>
      </c>
      <c r="M213" s="26">
        <v>41479.28</v>
      </c>
      <c r="N213" s="26">
        <v>41479.28</v>
      </c>
      <c r="O213" s="27">
        <f>J213-N213</f>
        <v>0</v>
      </c>
    </row>
    <row r="214" spans="1:15" ht="12.75">
      <c r="A214" s="1"/>
      <c r="B214" s="19" t="s">
        <v>348</v>
      </c>
      <c r="C214" s="20" t="s">
        <v>349</v>
      </c>
      <c r="D214" s="26">
        <v>60000</v>
      </c>
      <c r="E214" s="26">
        <v>25000</v>
      </c>
      <c r="F214" s="26">
        <v>25000</v>
      </c>
      <c r="G214" s="26">
        <f>D214-E214+F214</f>
        <v>60000</v>
      </c>
      <c r="H214" s="26">
        <v>1610</v>
      </c>
      <c r="I214" s="26">
        <f>G214-H214</f>
        <v>58390</v>
      </c>
      <c r="J214" s="26">
        <v>1610</v>
      </c>
      <c r="K214" s="27">
        <f>H214-J214</f>
        <v>0</v>
      </c>
      <c r="L214" s="27">
        <f>G214-J214</f>
        <v>58390</v>
      </c>
      <c r="M214" s="26">
        <v>1610</v>
      </c>
      <c r="N214" s="26">
        <v>1610</v>
      </c>
      <c r="O214" s="27">
        <f>J214-N214</f>
        <v>0</v>
      </c>
    </row>
    <row r="215" spans="1:15" ht="12.75">
      <c r="A215" s="1"/>
      <c r="B215" s="19" t="s">
        <v>350</v>
      </c>
      <c r="C215" s="20" t="s">
        <v>351</v>
      </c>
      <c r="D215" s="26">
        <v>1800000</v>
      </c>
      <c r="E215" s="26">
        <v>0</v>
      </c>
      <c r="F215" s="26">
        <v>0</v>
      </c>
      <c r="G215" s="26">
        <f>D215-E215+F215</f>
        <v>1800000</v>
      </c>
      <c r="H215" s="26">
        <v>1120373.4</v>
      </c>
      <c r="I215" s="26">
        <f>G215-H215</f>
        <v>679626.6000000001</v>
      </c>
      <c r="J215" s="26">
        <v>1062373.4</v>
      </c>
      <c r="K215" s="27">
        <f>H215-J215</f>
        <v>58000</v>
      </c>
      <c r="L215" s="27">
        <f>G215-J215</f>
        <v>737626.6000000001</v>
      </c>
      <c r="M215" s="26">
        <v>1062373.4</v>
      </c>
      <c r="N215" s="26">
        <v>1062373.4</v>
      </c>
      <c r="O215" s="27">
        <f>J215-N215</f>
        <v>0</v>
      </c>
    </row>
    <row r="216" spans="1:15" ht="12.75">
      <c r="A216" s="1"/>
      <c r="B216" s="19" t="s">
        <v>352</v>
      </c>
      <c r="C216" s="20" t="s">
        <v>353</v>
      </c>
      <c r="D216" s="26">
        <v>80000</v>
      </c>
      <c r="E216" s="26">
        <v>7500</v>
      </c>
      <c r="F216" s="26">
        <v>7500</v>
      </c>
      <c r="G216" s="26">
        <f>D216-E216+F216</f>
        <v>80000</v>
      </c>
      <c r="H216" s="26">
        <v>37826.479999999996</v>
      </c>
      <c r="I216" s="26">
        <f>G216-H216</f>
        <v>42173.520000000004</v>
      </c>
      <c r="J216" s="26">
        <v>27326.48</v>
      </c>
      <c r="K216" s="27">
        <f>H216-J216</f>
        <v>10499.999999999996</v>
      </c>
      <c r="L216" s="27">
        <f>G216-J216</f>
        <v>52673.520000000004</v>
      </c>
      <c r="M216" s="26">
        <v>27326.48</v>
      </c>
      <c r="N216" s="26">
        <v>27326.48</v>
      </c>
      <c r="O216" s="27">
        <f>J216-N216</f>
        <v>0</v>
      </c>
    </row>
    <row r="217" spans="1:15" ht="12.75">
      <c r="A217" s="1"/>
      <c r="B217" s="21"/>
      <c r="C217" s="20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ht="12.75">
      <c r="A218" s="1"/>
      <c r="B218" s="17" t="s">
        <v>354</v>
      </c>
      <c r="C218" s="18" t="s">
        <v>355</v>
      </c>
      <c r="D218" s="25">
        <f aca="true" t="shared" si="83" ref="D218:O218">SUBTOTAL(9,D219:D222)</f>
        <v>163000</v>
      </c>
      <c r="E218" s="25">
        <f t="shared" si="83"/>
        <v>0</v>
      </c>
      <c r="F218" s="25">
        <f t="shared" si="83"/>
        <v>0</v>
      </c>
      <c r="G218" s="25">
        <f t="shared" si="83"/>
        <v>163000</v>
      </c>
      <c r="H218" s="25">
        <f t="shared" si="83"/>
        <v>0</v>
      </c>
      <c r="I218" s="25">
        <f t="shared" si="83"/>
        <v>163000</v>
      </c>
      <c r="J218" s="25">
        <f t="shared" si="83"/>
        <v>0</v>
      </c>
      <c r="K218" s="25">
        <f t="shared" si="83"/>
        <v>0</v>
      </c>
      <c r="L218" s="25">
        <f t="shared" si="83"/>
        <v>163000</v>
      </c>
      <c r="M218" s="25">
        <f t="shared" si="83"/>
        <v>0</v>
      </c>
      <c r="N218" s="25">
        <f t="shared" si="83"/>
        <v>0</v>
      </c>
      <c r="O218" s="25">
        <f t="shared" si="83"/>
        <v>0</v>
      </c>
    </row>
    <row r="219" spans="1:15" ht="12.75">
      <c r="A219" s="1"/>
      <c r="B219" s="19" t="s">
        <v>356</v>
      </c>
      <c r="C219" s="20" t="s">
        <v>357</v>
      </c>
      <c r="D219" s="26">
        <v>45000</v>
      </c>
      <c r="E219" s="26">
        <v>0</v>
      </c>
      <c r="F219" s="26">
        <v>0</v>
      </c>
      <c r="G219" s="26">
        <f>D219-E219+F219</f>
        <v>45000</v>
      </c>
      <c r="H219" s="26">
        <v>0</v>
      </c>
      <c r="I219" s="26">
        <f>G219-H219</f>
        <v>45000</v>
      </c>
      <c r="J219" s="26">
        <v>0</v>
      </c>
      <c r="K219" s="27">
        <f>H219-J219</f>
        <v>0</v>
      </c>
      <c r="L219" s="27">
        <f>G219-J219</f>
        <v>45000</v>
      </c>
      <c r="M219" s="26">
        <v>0</v>
      </c>
      <c r="N219" s="26">
        <v>0</v>
      </c>
      <c r="O219" s="27">
        <f>J219-N219</f>
        <v>0</v>
      </c>
    </row>
    <row r="220" spans="1:15" ht="12.75">
      <c r="A220" s="1"/>
      <c r="B220" s="19" t="s">
        <v>76</v>
      </c>
      <c r="C220" s="20" t="s">
        <v>358</v>
      </c>
      <c r="D220" s="26">
        <v>98000</v>
      </c>
      <c r="E220" s="26">
        <v>0</v>
      </c>
      <c r="F220" s="26">
        <v>0</v>
      </c>
      <c r="G220" s="26">
        <f>D220-E220+F220</f>
        <v>98000</v>
      </c>
      <c r="H220" s="26">
        <v>0</v>
      </c>
      <c r="I220" s="26">
        <f>G220-H220</f>
        <v>98000</v>
      </c>
      <c r="J220" s="26">
        <v>0</v>
      </c>
      <c r="K220" s="27">
        <f>H220-J220</f>
        <v>0</v>
      </c>
      <c r="L220" s="27">
        <f>G220-J220</f>
        <v>98000</v>
      </c>
      <c r="M220" s="26">
        <v>0</v>
      </c>
      <c r="N220" s="26">
        <v>0</v>
      </c>
      <c r="O220" s="27">
        <f>J220-N220</f>
        <v>0</v>
      </c>
    </row>
    <row r="221" spans="1:15" ht="12.75">
      <c r="A221" s="1"/>
      <c r="B221" s="19" t="s">
        <v>359</v>
      </c>
      <c r="C221" s="20" t="s">
        <v>360</v>
      </c>
      <c r="D221" s="26">
        <v>20000</v>
      </c>
      <c r="E221" s="26">
        <v>0</v>
      </c>
      <c r="F221" s="26">
        <v>0</v>
      </c>
      <c r="G221" s="26">
        <f>D221-E221+F221</f>
        <v>20000</v>
      </c>
      <c r="H221" s="26">
        <v>0</v>
      </c>
      <c r="I221" s="26">
        <f>G221-H221</f>
        <v>20000</v>
      </c>
      <c r="J221" s="26">
        <v>0</v>
      </c>
      <c r="K221" s="27">
        <f>H221-J221</f>
        <v>0</v>
      </c>
      <c r="L221" s="27">
        <f>G221-J221</f>
        <v>20000</v>
      </c>
      <c r="M221" s="26">
        <v>0</v>
      </c>
      <c r="N221" s="26">
        <v>0</v>
      </c>
      <c r="O221" s="27">
        <f>J221-N221</f>
        <v>0</v>
      </c>
    </row>
    <row r="222" spans="1:15" ht="12.75">
      <c r="A222" s="1"/>
      <c r="B222" s="21"/>
      <c r="C222" s="20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</row>
    <row r="223" spans="1:15" ht="12.75">
      <c r="A223" s="1"/>
      <c r="B223" s="17" t="s">
        <v>361</v>
      </c>
      <c r="C223" s="18" t="s">
        <v>362</v>
      </c>
      <c r="D223" s="25">
        <f aca="true" t="shared" si="84" ref="D223:O223">SUBTOTAL(9,D224:D226)</f>
        <v>1030000</v>
      </c>
      <c r="E223" s="25">
        <f t="shared" si="84"/>
        <v>0</v>
      </c>
      <c r="F223" s="25">
        <f t="shared" si="84"/>
        <v>0</v>
      </c>
      <c r="G223" s="25">
        <f t="shared" si="84"/>
        <v>1030000</v>
      </c>
      <c r="H223" s="25">
        <f t="shared" si="84"/>
        <v>1687751.31</v>
      </c>
      <c r="I223" s="25">
        <f t="shared" si="84"/>
        <v>-657751.31</v>
      </c>
      <c r="J223" s="25">
        <f t="shared" si="84"/>
        <v>1687751.31</v>
      </c>
      <c r="K223" s="25">
        <f t="shared" si="84"/>
        <v>0</v>
      </c>
      <c r="L223" s="25">
        <f t="shared" si="84"/>
        <v>-657751.31</v>
      </c>
      <c r="M223" s="25">
        <f t="shared" si="84"/>
        <v>1687751.31</v>
      </c>
      <c r="N223" s="25">
        <f t="shared" si="84"/>
        <v>1687751.31</v>
      </c>
      <c r="O223" s="25">
        <f t="shared" si="84"/>
        <v>0</v>
      </c>
    </row>
    <row r="224" spans="1:15" ht="12.75">
      <c r="A224" s="1"/>
      <c r="B224" s="19" t="s">
        <v>363</v>
      </c>
      <c r="C224" s="20" t="s">
        <v>364</v>
      </c>
      <c r="D224" s="26">
        <v>1020000</v>
      </c>
      <c r="E224" s="26">
        <v>0</v>
      </c>
      <c r="F224" s="26">
        <v>0</v>
      </c>
      <c r="G224" s="26">
        <f>D224-E224+F224</f>
        <v>1020000</v>
      </c>
      <c r="H224" s="26">
        <v>1687751.31</v>
      </c>
      <c r="I224" s="26">
        <f>G224-H224</f>
        <v>-667751.31</v>
      </c>
      <c r="J224" s="26">
        <v>1687751.31</v>
      </c>
      <c r="K224" s="27">
        <f>H224-J224</f>
        <v>0</v>
      </c>
      <c r="L224" s="27">
        <f>G224-J224</f>
        <v>-667751.31</v>
      </c>
      <c r="M224" s="26">
        <v>1687751.31</v>
      </c>
      <c r="N224" s="26">
        <v>1687751.31</v>
      </c>
      <c r="O224" s="27">
        <f>J224-N224</f>
        <v>0</v>
      </c>
    </row>
    <row r="225" spans="1:15" ht="12.75">
      <c r="A225" s="1"/>
      <c r="B225" s="19" t="s">
        <v>365</v>
      </c>
      <c r="C225" s="20" t="s">
        <v>366</v>
      </c>
      <c r="D225" s="26">
        <v>10000</v>
      </c>
      <c r="E225" s="26">
        <v>0</v>
      </c>
      <c r="F225" s="26">
        <v>0</v>
      </c>
      <c r="G225" s="26">
        <f>D225-E225+F225</f>
        <v>10000</v>
      </c>
      <c r="H225" s="26">
        <v>0</v>
      </c>
      <c r="I225" s="26">
        <f>G225-H225</f>
        <v>10000</v>
      </c>
      <c r="J225" s="26">
        <v>0</v>
      </c>
      <c r="K225" s="27">
        <f>H225-J225</f>
        <v>0</v>
      </c>
      <c r="L225" s="27">
        <f>G225-J225</f>
        <v>10000</v>
      </c>
      <c r="M225" s="26">
        <v>0</v>
      </c>
      <c r="N225" s="26">
        <v>0</v>
      </c>
      <c r="O225" s="27">
        <f>J225-N225</f>
        <v>0</v>
      </c>
    </row>
    <row r="226" spans="1:15" ht="12.75">
      <c r="A226" s="1"/>
      <c r="B226" s="21"/>
      <c r="C226" s="20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ht="12.75">
      <c r="A227" s="1"/>
      <c r="B227" s="17" t="s">
        <v>367</v>
      </c>
      <c r="C227" s="18" t="s">
        <v>368</v>
      </c>
      <c r="D227" s="25">
        <f aca="true" t="shared" si="85" ref="D227:O227">SUBTOTAL(9,D228:D229)</f>
        <v>2500000</v>
      </c>
      <c r="E227" s="25">
        <f t="shared" si="85"/>
        <v>0</v>
      </c>
      <c r="F227" s="25">
        <f t="shared" si="85"/>
        <v>0</v>
      </c>
      <c r="G227" s="25">
        <f t="shared" si="85"/>
        <v>2500000</v>
      </c>
      <c r="H227" s="25">
        <f t="shared" si="85"/>
        <v>0</v>
      </c>
      <c r="I227" s="25">
        <f t="shared" si="85"/>
        <v>2500000</v>
      </c>
      <c r="J227" s="25">
        <f t="shared" si="85"/>
        <v>0</v>
      </c>
      <c r="K227" s="25">
        <f t="shared" si="85"/>
        <v>0</v>
      </c>
      <c r="L227" s="25">
        <f t="shared" si="85"/>
        <v>2500000</v>
      </c>
      <c r="M227" s="25">
        <f t="shared" si="85"/>
        <v>0</v>
      </c>
      <c r="N227" s="25">
        <f t="shared" si="85"/>
        <v>0</v>
      </c>
      <c r="O227" s="25">
        <f t="shared" si="85"/>
        <v>0</v>
      </c>
    </row>
    <row r="228" spans="1:15" ht="12.75">
      <c r="A228" s="1"/>
      <c r="B228" s="19" t="s">
        <v>369</v>
      </c>
      <c r="C228" s="20" t="s">
        <v>370</v>
      </c>
      <c r="D228" s="26">
        <v>2500000</v>
      </c>
      <c r="E228" s="26">
        <v>0</v>
      </c>
      <c r="F228" s="26">
        <v>0</v>
      </c>
      <c r="G228" s="26">
        <f>D228-E228+F228</f>
        <v>2500000</v>
      </c>
      <c r="H228" s="26">
        <v>0</v>
      </c>
      <c r="I228" s="26">
        <f>G228-H228</f>
        <v>2500000</v>
      </c>
      <c r="J228" s="26">
        <v>0</v>
      </c>
      <c r="K228" s="27">
        <f>H228-J228</f>
        <v>0</v>
      </c>
      <c r="L228" s="27">
        <f>G228-J228</f>
        <v>2500000</v>
      </c>
      <c r="M228" s="26">
        <v>0</v>
      </c>
      <c r="N228" s="26">
        <v>0</v>
      </c>
      <c r="O228" s="27">
        <f>J228-N228</f>
        <v>0</v>
      </c>
    </row>
    <row r="229" spans="1:15" ht="12.75">
      <c r="A229" s="1"/>
      <c r="B229" s="21"/>
      <c r="C229" s="20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ht="12.75">
      <c r="A230" s="1"/>
      <c r="B230" s="17" t="s">
        <v>371</v>
      </c>
      <c r="C230" s="18" t="s">
        <v>372</v>
      </c>
      <c r="D230" s="25">
        <f aca="true" t="shared" si="86" ref="D230:O230">SUBTOTAL(9,D231:D238)</f>
        <v>2059000</v>
      </c>
      <c r="E230" s="25">
        <f t="shared" si="86"/>
        <v>160000</v>
      </c>
      <c r="F230" s="25">
        <f t="shared" si="86"/>
        <v>190000</v>
      </c>
      <c r="G230" s="25">
        <f t="shared" si="86"/>
        <v>2089000</v>
      </c>
      <c r="H230" s="25">
        <f t="shared" si="86"/>
        <v>822337.43</v>
      </c>
      <c r="I230" s="25">
        <f t="shared" si="86"/>
        <v>1266662.57</v>
      </c>
      <c r="J230" s="25">
        <f t="shared" si="86"/>
        <v>207339.79</v>
      </c>
      <c r="K230" s="25">
        <f t="shared" si="86"/>
        <v>614997.64</v>
      </c>
      <c r="L230" s="25">
        <f t="shared" si="86"/>
        <v>1881660.2100000002</v>
      </c>
      <c r="M230" s="25">
        <f t="shared" si="86"/>
        <v>207339.79</v>
      </c>
      <c r="N230" s="25">
        <f t="shared" si="86"/>
        <v>207339.79</v>
      </c>
      <c r="O230" s="25">
        <f t="shared" si="86"/>
        <v>0</v>
      </c>
    </row>
    <row r="231" spans="1:15" ht="12.75">
      <c r="A231" s="1"/>
      <c r="B231" s="19" t="s">
        <v>373</v>
      </c>
      <c r="C231" s="20" t="s">
        <v>374</v>
      </c>
      <c r="D231" s="26">
        <v>1205000</v>
      </c>
      <c r="E231" s="26">
        <v>80000</v>
      </c>
      <c r="F231" s="26">
        <v>80000</v>
      </c>
      <c r="G231" s="26">
        <f aca="true" t="shared" si="87" ref="G231:G237">D231-E231+F231</f>
        <v>1205000</v>
      </c>
      <c r="H231" s="26">
        <v>638992.68</v>
      </c>
      <c r="I231" s="26">
        <f aca="true" t="shared" si="88" ref="I231:I237">G231-H231</f>
        <v>566007.32</v>
      </c>
      <c r="J231" s="26">
        <v>46371.88</v>
      </c>
      <c r="K231" s="27">
        <f aca="true" t="shared" si="89" ref="K231:K237">H231-J231</f>
        <v>592620.8</v>
      </c>
      <c r="L231" s="27">
        <f aca="true" t="shared" si="90" ref="L231:L237">G231-J231</f>
        <v>1158628.12</v>
      </c>
      <c r="M231" s="26">
        <v>46371.88</v>
      </c>
      <c r="N231" s="26">
        <v>46371.88</v>
      </c>
      <c r="O231" s="27">
        <f aca="true" t="shared" si="91" ref="O231:O237">J231-N231</f>
        <v>0</v>
      </c>
    </row>
    <row r="232" spans="1:15" ht="12.75">
      <c r="A232" s="1"/>
      <c r="B232" s="19" t="s">
        <v>375</v>
      </c>
      <c r="C232" s="20" t="s">
        <v>376</v>
      </c>
      <c r="D232" s="26">
        <v>184000</v>
      </c>
      <c r="E232" s="26">
        <v>0</v>
      </c>
      <c r="F232" s="26">
        <v>0</v>
      </c>
      <c r="G232" s="26">
        <f t="shared" si="87"/>
        <v>184000</v>
      </c>
      <c r="H232" s="26">
        <v>37234.09</v>
      </c>
      <c r="I232" s="26">
        <f t="shared" si="88"/>
        <v>146765.91</v>
      </c>
      <c r="J232" s="26">
        <v>37234.090000000004</v>
      </c>
      <c r="K232" s="27">
        <f t="shared" si="89"/>
        <v>0</v>
      </c>
      <c r="L232" s="27">
        <f t="shared" si="90"/>
        <v>146765.91</v>
      </c>
      <c r="M232" s="26">
        <v>37234.09</v>
      </c>
      <c r="N232" s="26">
        <v>37234.090000000004</v>
      </c>
      <c r="O232" s="27">
        <f t="shared" si="91"/>
        <v>0</v>
      </c>
    </row>
    <row r="233" spans="1:15" ht="12.75">
      <c r="A233" s="1"/>
      <c r="B233" s="19" t="s">
        <v>377</v>
      </c>
      <c r="C233" s="20" t="s">
        <v>378</v>
      </c>
      <c r="D233" s="26">
        <v>300000</v>
      </c>
      <c r="E233" s="26">
        <v>0</v>
      </c>
      <c r="F233" s="26">
        <v>0</v>
      </c>
      <c r="G233" s="26">
        <f t="shared" si="87"/>
        <v>300000</v>
      </c>
      <c r="H233" s="26">
        <v>0</v>
      </c>
      <c r="I233" s="26">
        <f t="shared" si="88"/>
        <v>300000</v>
      </c>
      <c r="J233" s="26">
        <v>0</v>
      </c>
      <c r="K233" s="27">
        <f t="shared" si="89"/>
        <v>0</v>
      </c>
      <c r="L233" s="27">
        <f t="shared" si="90"/>
        <v>300000</v>
      </c>
      <c r="M233" s="26">
        <v>0</v>
      </c>
      <c r="N233" s="26">
        <v>0</v>
      </c>
      <c r="O233" s="27">
        <f t="shared" si="91"/>
        <v>0</v>
      </c>
    </row>
    <row r="234" spans="1:15" ht="12.75">
      <c r="A234" s="1"/>
      <c r="B234" s="19" t="s">
        <v>379</v>
      </c>
      <c r="C234" s="20" t="s">
        <v>380</v>
      </c>
      <c r="D234" s="26">
        <v>250000</v>
      </c>
      <c r="E234" s="26">
        <v>80000</v>
      </c>
      <c r="F234" s="26">
        <v>80000</v>
      </c>
      <c r="G234" s="26">
        <f t="shared" si="87"/>
        <v>250000</v>
      </c>
      <c r="H234" s="26">
        <v>122799.92</v>
      </c>
      <c r="I234" s="26">
        <f t="shared" si="88"/>
        <v>127200.08</v>
      </c>
      <c r="J234" s="26">
        <v>122799.92</v>
      </c>
      <c r="K234" s="27">
        <f t="shared" si="89"/>
        <v>0</v>
      </c>
      <c r="L234" s="27">
        <f t="shared" si="90"/>
        <v>127200.08</v>
      </c>
      <c r="M234" s="26">
        <v>122799.92</v>
      </c>
      <c r="N234" s="26">
        <v>122799.92</v>
      </c>
      <c r="O234" s="27">
        <f t="shared" si="91"/>
        <v>0</v>
      </c>
    </row>
    <row r="235" spans="1:15" ht="12.75">
      <c r="A235" s="1"/>
      <c r="B235" s="19" t="s">
        <v>381</v>
      </c>
      <c r="C235" s="20" t="s">
        <v>382</v>
      </c>
      <c r="D235" s="26">
        <v>80000</v>
      </c>
      <c r="E235" s="26">
        <v>0</v>
      </c>
      <c r="F235" s="26">
        <v>0</v>
      </c>
      <c r="G235" s="26">
        <f t="shared" si="87"/>
        <v>80000</v>
      </c>
      <c r="H235" s="26">
        <v>7883.9</v>
      </c>
      <c r="I235" s="26">
        <f t="shared" si="88"/>
        <v>72116.1</v>
      </c>
      <c r="J235" s="26">
        <v>933.9</v>
      </c>
      <c r="K235" s="27">
        <f t="shared" si="89"/>
        <v>6950</v>
      </c>
      <c r="L235" s="27">
        <f t="shared" si="90"/>
        <v>79066.1</v>
      </c>
      <c r="M235" s="26">
        <v>933.9</v>
      </c>
      <c r="N235" s="26">
        <v>933.9</v>
      </c>
      <c r="O235" s="27">
        <f t="shared" si="91"/>
        <v>0</v>
      </c>
    </row>
    <row r="236" spans="1:15" ht="12.75">
      <c r="A236" s="1"/>
      <c r="B236" s="19" t="s">
        <v>383</v>
      </c>
      <c r="C236" s="20" t="s">
        <v>384</v>
      </c>
      <c r="D236" s="26">
        <v>40000</v>
      </c>
      <c r="E236" s="26">
        <v>0</v>
      </c>
      <c r="F236" s="26">
        <v>0</v>
      </c>
      <c r="G236" s="26">
        <f t="shared" si="87"/>
        <v>40000</v>
      </c>
      <c r="H236" s="26">
        <v>0</v>
      </c>
      <c r="I236" s="26">
        <f t="shared" si="88"/>
        <v>40000</v>
      </c>
      <c r="J236" s="26">
        <v>0</v>
      </c>
      <c r="K236" s="27">
        <f t="shared" si="89"/>
        <v>0</v>
      </c>
      <c r="L236" s="27">
        <f t="shared" si="90"/>
        <v>40000</v>
      </c>
      <c r="M236" s="26">
        <v>0</v>
      </c>
      <c r="N236" s="26">
        <v>0</v>
      </c>
      <c r="O236" s="27">
        <f t="shared" si="91"/>
        <v>0</v>
      </c>
    </row>
    <row r="237" spans="1:15" ht="12.75">
      <c r="A237" s="1"/>
      <c r="B237" s="19" t="s">
        <v>385</v>
      </c>
      <c r="C237" s="20" t="s">
        <v>386</v>
      </c>
      <c r="D237" s="26">
        <v>0</v>
      </c>
      <c r="E237" s="26">
        <v>0</v>
      </c>
      <c r="F237" s="26">
        <v>30000</v>
      </c>
      <c r="G237" s="26">
        <f t="shared" si="87"/>
        <v>30000</v>
      </c>
      <c r="H237" s="26">
        <v>15426.84</v>
      </c>
      <c r="I237" s="26">
        <f t="shared" si="88"/>
        <v>14573.16</v>
      </c>
      <c r="J237" s="26">
        <v>0</v>
      </c>
      <c r="K237" s="27">
        <f t="shared" si="89"/>
        <v>15426.84</v>
      </c>
      <c r="L237" s="27">
        <f t="shared" si="90"/>
        <v>30000</v>
      </c>
      <c r="M237" s="26">
        <v>0</v>
      </c>
      <c r="N237" s="26">
        <v>0</v>
      </c>
      <c r="O237" s="27">
        <f t="shared" si="91"/>
        <v>0</v>
      </c>
    </row>
    <row r="238" spans="1:15" ht="12.75">
      <c r="A238" s="1"/>
      <c r="B238" s="21"/>
      <c r="C238" s="20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ht="12.75">
      <c r="A239" s="1"/>
      <c r="B239" s="17" t="s">
        <v>387</v>
      </c>
      <c r="C239" s="18" t="s">
        <v>436</v>
      </c>
      <c r="D239" s="25">
        <f aca="true" t="shared" si="92" ref="D239:O239">SUBTOTAL(9,D240:D240)</f>
        <v>0</v>
      </c>
      <c r="E239" s="25">
        <f t="shared" si="92"/>
        <v>0</v>
      </c>
      <c r="F239" s="25">
        <f t="shared" si="92"/>
        <v>0</v>
      </c>
      <c r="G239" s="25">
        <f t="shared" si="92"/>
        <v>0</v>
      </c>
      <c r="H239" s="25">
        <f t="shared" si="92"/>
        <v>0</v>
      </c>
      <c r="I239" s="25">
        <f t="shared" si="92"/>
        <v>0</v>
      </c>
      <c r="J239" s="25">
        <f t="shared" si="92"/>
        <v>0</v>
      </c>
      <c r="K239" s="25">
        <f t="shared" si="92"/>
        <v>0</v>
      </c>
      <c r="L239" s="25">
        <f t="shared" si="92"/>
        <v>0</v>
      </c>
      <c r="M239" s="25">
        <f t="shared" si="92"/>
        <v>0</v>
      </c>
      <c r="N239" s="25">
        <f t="shared" si="92"/>
        <v>0</v>
      </c>
      <c r="O239" s="25">
        <f t="shared" si="92"/>
        <v>0</v>
      </c>
    </row>
    <row r="240" spans="1:15" ht="12.75">
      <c r="A240" s="1"/>
      <c r="B240" s="21"/>
      <c r="C240" s="20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</row>
    <row r="241" spans="1:15" ht="12.75">
      <c r="A241" s="1"/>
      <c r="B241" s="17" t="s">
        <v>388</v>
      </c>
      <c r="C241" s="18" t="s">
        <v>389</v>
      </c>
      <c r="D241" s="25">
        <f aca="true" t="shared" si="93" ref="D241:O241">SUBTOTAL(9,D242:D244)</f>
        <v>550000</v>
      </c>
      <c r="E241" s="25">
        <f t="shared" si="93"/>
        <v>0</v>
      </c>
      <c r="F241" s="25">
        <f t="shared" si="93"/>
        <v>0</v>
      </c>
      <c r="G241" s="25">
        <f t="shared" si="93"/>
        <v>550000</v>
      </c>
      <c r="H241" s="25">
        <f t="shared" si="93"/>
        <v>325066.22</v>
      </c>
      <c r="I241" s="25">
        <f t="shared" si="93"/>
        <v>224933.78000000003</v>
      </c>
      <c r="J241" s="25">
        <f t="shared" si="93"/>
        <v>325066.22</v>
      </c>
      <c r="K241" s="25">
        <f t="shared" si="93"/>
        <v>0</v>
      </c>
      <c r="L241" s="25">
        <f t="shared" si="93"/>
        <v>224933.78000000003</v>
      </c>
      <c r="M241" s="25">
        <f t="shared" si="93"/>
        <v>325066.22</v>
      </c>
      <c r="N241" s="25">
        <f t="shared" si="93"/>
        <v>325066.22</v>
      </c>
      <c r="O241" s="25">
        <f t="shared" si="93"/>
        <v>0</v>
      </c>
    </row>
    <row r="242" spans="1:15" ht="12.75">
      <c r="A242" s="1"/>
      <c r="B242" s="19" t="s">
        <v>392</v>
      </c>
      <c r="C242" s="20" t="s">
        <v>393</v>
      </c>
      <c r="D242" s="26">
        <v>400000</v>
      </c>
      <c r="E242" s="26">
        <v>0</v>
      </c>
      <c r="F242" s="26">
        <v>0</v>
      </c>
      <c r="G242" s="26">
        <f>D242-E242+F242</f>
        <v>400000</v>
      </c>
      <c r="H242" s="26">
        <v>325066.22</v>
      </c>
      <c r="I242" s="26">
        <f>G242-H242</f>
        <v>74933.78000000003</v>
      </c>
      <c r="J242" s="26">
        <v>325066.22</v>
      </c>
      <c r="K242" s="27">
        <f>H242-J242</f>
        <v>0</v>
      </c>
      <c r="L242" s="27">
        <f>G242-J242</f>
        <v>74933.78000000003</v>
      </c>
      <c r="M242" s="26">
        <v>325066.22</v>
      </c>
      <c r="N242" s="26">
        <v>325066.22</v>
      </c>
      <c r="O242" s="27">
        <f>J242-N242</f>
        <v>0</v>
      </c>
    </row>
    <row r="243" spans="1:15" ht="12.75">
      <c r="A243" s="1"/>
      <c r="B243" s="19" t="s">
        <v>394</v>
      </c>
      <c r="C243" s="20" t="s">
        <v>395</v>
      </c>
      <c r="D243" s="26">
        <v>150000</v>
      </c>
      <c r="E243" s="26">
        <v>0</v>
      </c>
      <c r="F243" s="26">
        <v>0</v>
      </c>
      <c r="G243" s="26">
        <f>D243-E243+F243</f>
        <v>150000</v>
      </c>
      <c r="H243" s="26">
        <v>0</v>
      </c>
      <c r="I243" s="26">
        <f>G243-H243</f>
        <v>150000</v>
      </c>
      <c r="J243" s="26">
        <v>0</v>
      </c>
      <c r="K243" s="27">
        <f>H243-J243</f>
        <v>0</v>
      </c>
      <c r="L243" s="27">
        <f>G243-J243</f>
        <v>150000</v>
      </c>
      <c r="M243" s="26">
        <v>0</v>
      </c>
      <c r="N243" s="26">
        <v>0</v>
      </c>
      <c r="O243" s="27">
        <f>J243-N243</f>
        <v>0</v>
      </c>
    </row>
    <row r="244" spans="1:15" ht="12.75">
      <c r="A244" s="1"/>
      <c r="B244" s="21"/>
      <c r="C244" s="20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ht="12.75">
      <c r="A245" s="1"/>
      <c r="B245" s="17" t="s">
        <v>390</v>
      </c>
      <c r="C245" s="18" t="s">
        <v>391</v>
      </c>
      <c r="D245" s="25">
        <f aca="true" t="shared" si="94" ref="D245:O245">SUBTOTAL(9,D246:D246)</f>
        <v>0</v>
      </c>
      <c r="E245" s="25">
        <f t="shared" si="94"/>
        <v>0</v>
      </c>
      <c r="F245" s="25">
        <f t="shared" si="94"/>
        <v>0</v>
      </c>
      <c r="G245" s="25">
        <f t="shared" si="94"/>
        <v>0</v>
      </c>
      <c r="H245" s="25">
        <f t="shared" si="94"/>
        <v>0</v>
      </c>
      <c r="I245" s="25">
        <f t="shared" si="94"/>
        <v>0</v>
      </c>
      <c r="J245" s="25">
        <f t="shared" si="94"/>
        <v>0</v>
      </c>
      <c r="K245" s="25">
        <f t="shared" si="94"/>
        <v>0</v>
      </c>
      <c r="L245" s="25">
        <f t="shared" si="94"/>
        <v>0</v>
      </c>
      <c r="M245" s="25">
        <f t="shared" si="94"/>
        <v>0</v>
      </c>
      <c r="N245" s="25">
        <f t="shared" si="94"/>
        <v>0</v>
      </c>
      <c r="O245" s="25">
        <f t="shared" si="94"/>
        <v>0</v>
      </c>
    </row>
    <row r="246" spans="1:15" ht="12.75">
      <c r="A246" s="1"/>
      <c r="B246" s="2"/>
      <c r="C246" s="1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2.75">
      <c r="A247" s="1"/>
      <c r="B247" s="37" t="str">
        <f>"TOTAL CAPITULO "&amp;B210&amp;":"</f>
        <v>TOTAL CAPITULO 5000:</v>
      </c>
      <c r="C247" s="37"/>
      <c r="D247" s="28">
        <f aca="true" t="shared" si="95" ref="D247:O247">SUBTOTAL(9,D212:D246)</f>
        <v>8642000</v>
      </c>
      <c r="E247" s="28">
        <f t="shared" si="95"/>
        <v>232500</v>
      </c>
      <c r="F247" s="28">
        <f t="shared" si="95"/>
        <v>232500</v>
      </c>
      <c r="G247" s="28">
        <f t="shared" si="95"/>
        <v>8642000</v>
      </c>
      <c r="H247" s="28">
        <f t="shared" si="95"/>
        <v>4036444.119999999</v>
      </c>
      <c r="I247" s="28">
        <f t="shared" si="95"/>
        <v>4605555.88</v>
      </c>
      <c r="J247" s="28">
        <f t="shared" si="95"/>
        <v>3352946.4799999995</v>
      </c>
      <c r="K247" s="28">
        <f t="shared" si="95"/>
        <v>683497.64</v>
      </c>
      <c r="L247" s="28">
        <f t="shared" si="95"/>
        <v>5289053.5200000005</v>
      </c>
      <c r="M247" s="28">
        <f t="shared" si="95"/>
        <v>3352946.4799999995</v>
      </c>
      <c r="N247" s="28">
        <f t="shared" si="95"/>
        <v>3352946.4799999995</v>
      </c>
      <c r="O247" s="28">
        <f t="shared" si="95"/>
        <v>0</v>
      </c>
    </row>
    <row r="248" spans="1:15" ht="12.75">
      <c r="A248" s="1"/>
      <c r="B248" s="2"/>
      <c r="C248" s="1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2.75">
      <c r="A249" s="1"/>
      <c r="B249" s="13" t="s">
        <v>66</v>
      </c>
      <c r="C249" s="16" t="s">
        <v>67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2.75">
      <c r="A250" s="1"/>
      <c r="B250" s="2"/>
      <c r="C250" s="1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2.75">
      <c r="A251" s="1"/>
      <c r="B251" s="17" t="s">
        <v>68</v>
      </c>
      <c r="C251" s="18" t="s">
        <v>69</v>
      </c>
      <c r="D251" s="25">
        <f aca="true" t="shared" si="96" ref="D251:O251">SUBTOTAL(9,D252:D253)</f>
        <v>0</v>
      </c>
      <c r="E251" s="25">
        <f t="shared" si="96"/>
        <v>120015692.98</v>
      </c>
      <c r="F251" s="25">
        <f t="shared" si="96"/>
        <v>604552691.98</v>
      </c>
      <c r="G251" s="25">
        <f t="shared" si="96"/>
        <v>484536999</v>
      </c>
      <c r="H251" s="25">
        <f t="shared" si="96"/>
        <v>382571636.98</v>
      </c>
      <c r="I251" s="25">
        <f t="shared" si="96"/>
        <v>101965362.01999998</v>
      </c>
      <c r="J251" s="25">
        <f t="shared" si="96"/>
        <v>228919636.03</v>
      </c>
      <c r="K251" s="25">
        <f t="shared" si="96"/>
        <v>153652000.95000002</v>
      </c>
      <c r="L251" s="25">
        <f t="shared" si="96"/>
        <v>255617362.97</v>
      </c>
      <c r="M251" s="25">
        <f t="shared" si="96"/>
        <v>222974811.16999996</v>
      </c>
      <c r="N251" s="25">
        <f t="shared" si="96"/>
        <v>221651002.37</v>
      </c>
      <c r="O251" s="25">
        <f t="shared" si="96"/>
        <v>7268633.659999996</v>
      </c>
    </row>
    <row r="252" spans="1:15" ht="12.75">
      <c r="A252" s="1"/>
      <c r="B252" s="19" t="s">
        <v>70</v>
      </c>
      <c r="C252" s="20" t="s">
        <v>71</v>
      </c>
      <c r="D252" s="26">
        <v>0</v>
      </c>
      <c r="E252" s="26">
        <v>120015692.98</v>
      </c>
      <c r="F252" s="26">
        <v>604552691.98</v>
      </c>
      <c r="G252" s="26">
        <f>D252-E252+F252</f>
        <v>484536999</v>
      </c>
      <c r="H252" s="26">
        <v>382571636.98</v>
      </c>
      <c r="I252" s="26">
        <f>G252-H252</f>
        <v>101965362.01999998</v>
      </c>
      <c r="J252" s="26">
        <v>228919636.03</v>
      </c>
      <c r="K252" s="27">
        <f>H252-J252</f>
        <v>153652000.95000002</v>
      </c>
      <c r="L252" s="27">
        <f>G252-J252</f>
        <v>255617362.97</v>
      </c>
      <c r="M252" s="26">
        <v>222974811.16999996</v>
      </c>
      <c r="N252" s="26">
        <v>221651002.37</v>
      </c>
      <c r="O252" s="27">
        <f>J252-N252</f>
        <v>7268633.659999996</v>
      </c>
    </row>
    <row r="253" spans="1:15" ht="12.75">
      <c r="A253" s="1"/>
      <c r="B253" s="2"/>
      <c r="C253" s="1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2.75">
      <c r="A254" s="1"/>
      <c r="B254" s="17" t="s">
        <v>396</v>
      </c>
      <c r="C254" s="18" t="s">
        <v>397</v>
      </c>
      <c r="D254" s="25">
        <f aca="true" t="shared" si="97" ref="D254:O254">SUBTOTAL(9,D255:D255)</f>
        <v>0</v>
      </c>
      <c r="E254" s="25">
        <f t="shared" si="97"/>
        <v>0</v>
      </c>
      <c r="F254" s="25">
        <f t="shared" si="97"/>
        <v>0</v>
      </c>
      <c r="G254" s="25">
        <f t="shared" si="97"/>
        <v>0</v>
      </c>
      <c r="H254" s="25">
        <f t="shared" si="97"/>
        <v>0</v>
      </c>
      <c r="I254" s="25">
        <f t="shared" si="97"/>
        <v>0</v>
      </c>
      <c r="J254" s="25">
        <f t="shared" si="97"/>
        <v>0</v>
      </c>
      <c r="K254" s="25">
        <f t="shared" si="97"/>
        <v>0</v>
      </c>
      <c r="L254" s="25">
        <f t="shared" si="97"/>
        <v>0</v>
      </c>
      <c r="M254" s="25">
        <f t="shared" si="97"/>
        <v>0</v>
      </c>
      <c r="N254" s="25">
        <f t="shared" si="97"/>
        <v>0</v>
      </c>
      <c r="O254" s="25">
        <f t="shared" si="97"/>
        <v>0</v>
      </c>
    </row>
    <row r="255" spans="1:15" ht="12.75">
      <c r="A255" s="1"/>
      <c r="B255" s="2"/>
      <c r="C255" s="1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2.75">
      <c r="A256" s="1"/>
      <c r="B256" s="17" t="s">
        <v>398</v>
      </c>
      <c r="C256" s="18" t="s">
        <v>399</v>
      </c>
      <c r="D256" s="25">
        <f aca="true" t="shared" si="98" ref="D256:O256">SUBTOTAL(9,D257:D257)</f>
        <v>0</v>
      </c>
      <c r="E256" s="25">
        <f t="shared" si="98"/>
        <v>0</v>
      </c>
      <c r="F256" s="25">
        <f t="shared" si="98"/>
        <v>0</v>
      </c>
      <c r="G256" s="25">
        <f t="shared" si="98"/>
        <v>0</v>
      </c>
      <c r="H256" s="25">
        <f t="shared" si="98"/>
        <v>0</v>
      </c>
      <c r="I256" s="25">
        <f t="shared" si="98"/>
        <v>0</v>
      </c>
      <c r="J256" s="25">
        <f t="shared" si="98"/>
        <v>0</v>
      </c>
      <c r="K256" s="25">
        <f t="shared" si="98"/>
        <v>0</v>
      </c>
      <c r="L256" s="25">
        <f t="shared" si="98"/>
        <v>0</v>
      </c>
      <c r="M256" s="25">
        <f t="shared" si="98"/>
        <v>0</v>
      </c>
      <c r="N256" s="25">
        <f t="shared" si="98"/>
        <v>0</v>
      </c>
      <c r="O256" s="25">
        <f t="shared" si="98"/>
        <v>0</v>
      </c>
    </row>
    <row r="257" spans="1:15" ht="12.75">
      <c r="A257" s="1"/>
      <c r="B257" s="2"/>
      <c r="C257" s="1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2.75">
      <c r="A258" s="1"/>
      <c r="B258" s="37" t="str">
        <f>"TOTAL CAPITULO "&amp;B249&amp;":"</f>
        <v>TOTAL CAPITULO 6000:</v>
      </c>
      <c r="C258" s="37"/>
      <c r="D258" s="28">
        <f aca="true" t="shared" si="99" ref="D258:O258">SUBTOTAL(9,D251:D257)</f>
        <v>0</v>
      </c>
      <c r="E258" s="28">
        <f t="shared" si="99"/>
        <v>120015692.98</v>
      </c>
      <c r="F258" s="28">
        <f t="shared" si="99"/>
        <v>604552691.98</v>
      </c>
      <c r="G258" s="28">
        <f t="shared" si="99"/>
        <v>484536999</v>
      </c>
      <c r="H258" s="28">
        <f t="shared" si="99"/>
        <v>382571636.98</v>
      </c>
      <c r="I258" s="28">
        <f t="shared" si="99"/>
        <v>101965362.01999998</v>
      </c>
      <c r="J258" s="28">
        <f t="shared" si="99"/>
        <v>228919636.03</v>
      </c>
      <c r="K258" s="28">
        <f t="shared" si="99"/>
        <v>153652000.95000002</v>
      </c>
      <c r="L258" s="28">
        <f t="shared" si="99"/>
        <v>255617362.97</v>
      </c>
      <c r="M258" s="28">
        <f t="shared" si="99"/>
        <v>222974811.16999996</v>
      </c>
      <c r="N258" s="28">
        <f t="shared" si="99"/>
        <v>221651002.37</v>
      </c>
      <c r="O258" s="28">
        <f t="shared" si="99"/>
        <v>7268633.659999996</v>
      </c>
    </row>
    <row r="259" spans="1:15" ht="12.75">
      <c r="A259" s="1"/>
      <c r="B259" s="2"/>
      <c r="C259" s="1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2.75">
      <c r="A260" s="1"/>
      <c r="B260" s="13" t="s">
        <v>400</v>
      </c>
      <c r="C260" s="22" t="s">
        <v>401</v>
      </c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2.75">
      <c r="A261" s="1"/>
      <c r="B261" s="2"/>
      <c r="C261" s="1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25.5">
      <c r="A262" s="1"/>
      <c r="B262" s="17" t="s">
        <v>402</v>
      </c>
      <c r="C262" s="18" t="s">
        <v>437</v>
      </c>
      <c r="D262" s="25">
        <f aca="true" t="shared" si="100" ref="D262:O262">SUBTOTAL(9,D263:D263)</f>
        <v>0</v>
      </c>
      <c r="E262" s="25">
        <f t="shared" si="100"/>
        <v>0</v>
      </c>
      <c r="F262" s="25">
        <f t="shared" si="100"/>
        <v>0</v>
      </c>
      <c r="G262" s="25">
        <f t="shared" si="100"/>
        <v>0</v>
      </c>
      <c r="H262" s="25">
        <f t="shared" si="100"/>
        <v>0</v>
      </c>
      <c r="I262" s="25">
        <f t="shared" si="100"/>
        <v>0</v>
      </c>
      <c r="J262" s="25">
        <f t="shared" si="100"/>
        <v>0</v>
      </c>
      <c r="K262" s="25">
        <f t="shared" si="100"/>
        <v>0</v>
      </c>
      <c r="L262" s="25">
        <f t="shared" si="100"/>
        <v>0</v>
      </c>
      <c r="M262" s="25">
        <f t="shared" si="100"/>
        <v>0</v>
      </c>
      <c r="N262" s="25">
        <f t="shared" si="100"/>
        <v>0</v>
      </c>
      <c r="O262" s="25">
        <f t="shared" si="100"/>
        <v>0</v>
      </c>
    </row>
    <row r="263" spans="1:15" ht="12.75">
      <c r="A263" s="1"/>
      <c r="B263" s="2"/>
      <c r="C263" s="1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2.75">
      <c r="A264" s="1"/>
      <c r="B264" s="17" t="s">
        <v>403</v>
      </c>
      <c r="C264" s="18" t="s">
        <v>404</v>
      </c>
      <c r="D264" s="25">
        <f aca="true" t="shared" si="101" ref="D264:O264">SUBTOTAL(9,D265:D265)</f>
        <v>0</v>
      </c>
      <c r="E264" s="25">
        <f t="shared" si="101"/>
        <v>0</v>
      </c>
      <c r="F264" s="25">
        <f t="shared" si="101"/>
        <v>0</v>
      </c>
      <c r="G264" s="25">
        <f t="shared" si="101"/>
        <v>0</v>
      </c>
      <c r="H264" s="25">
        <f t="shared" si="101"/>
        <v>0</v>
      </c>
      <c r="I264" s="25">
        <f t="shared" si="101"/>
        <v>0</v>
      </c>
      <c r="J264" s="25">
        <f t="shared" si="101"/>
        <v>0</v>
      </c>
      <c r="K264" s="25">
        <f t="shared" si="101"/>
        <v>0</v>
      </c>
      <c r="L264" s="25">
        <f t="shared" si="101"/>
        <v>0</v>
      </c>
      <c r="M264" s="25">
        <f t="shared" si="101"/>
        <v>0</v>
      </c>
      <c r="N264" s="25">
        <f t="shared" si="101"/>
        <v>0</v>
      </c>
      <c r="O264" s="25">
        <f t="shared" si="101"/>
        <v>0</v>
      </c>
    </row>
    <row r="265" spans="1:15" ht="12.75">
      <c r="A265" s="1"/>
      <c r="B265" s="2"/>
      <c r="C265" s="1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2.75">
      <c r="A266" s="1"/>
      <c r="B266" s="17" t="s">
        <v>405</v>
      </c>
      <c r="C266" s="18" t="s">
        <v>438</v>
      </c>
      <c r="D266" s="25">
        <f aca="true" t="shared" si="102" ref="D266:O266">SUBTOTAL(9,D267:D267)</f>
        <v>0</v>
      </c>
      <c r="E266" s="25">
        <f t="shared" si="102"/>
        <v>0</v>
      </c>
      <c r="F266" s="25">
        <f t="shared" si="102"/>
        <v>0</v>
      </c>
      <c r="G266" s="25">
        <f t="shared" si="102"/>
        <v>0</v>
      </c>
      <c r="H266" s="25">
        <f t="shared" si="102"/>
        <v>0</v>
      </c>
      <c r="I266" s="25">
        <f t="shared" si="102"/>
        <v>0</v>
      </c>
      <c r="J266" s="25">
        <f t="shared" si="102"/>
        <v>0</v>
      </c>
      <c r="K266" s="25">
        <f t="shared" si="102"/>
        <v>0</v>
      </c>
      <c r="L266" s="25">
        <f t="shared" si="102"/>
        <v>0</v>
      </c>
      <c r="M266" s="25">
        <f t="shared" si="102"/>
        <v>0</v>
      </c>
      <c r="N266" s="25">
        <f t="shared" si="102"/>
        <v>0</v>
      </c>
      <c r="O266" s="25">
        <f t="shared" si="102"/>
        <v>0</v>
      </c>
    </row>
    <row r="267" spans="1:15" ht="12.75">
      <c r="A267" s="1"/>
      <c r="B267" s="2"/>
      <c r="C267" s="1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2.75">
      <c r="A268" s="1"/>
      <c r="B268" s="17" t="s">
        <v>406</v>
      </c>
      <c r="C268" s="18" t="s">
        <v>439</v>
      </c>
      <c r="D268" s="25">
        <f aca="true" t="shared" si="103" ref="D268:O268">SUBTOTAL(9,D269:D269)</f>
        <v>0</v>
      </c>
      <c r="E268" s="25">
        <f t="shared" si="103"/>
        <v>0</v>
      </c>
      <c r="F268" s="25">
        <f t="shared" si="103"/>
        <v>0</v>
      </c>
      <c r="G268" s="25">
        <f t="shared" si="103"/>
        <v>0</v>
      </c>
      <c r="H268" s="25">
        <f t="shared" si="103"/>
        <v>0</v>
      </c>
      <c r="I268" s="25">
        <f t="shared" si="103"/>
        <v>0</v>
      </c>
      <c r="J268" s="25">
        <f t="shared" si="103"/>
        <v>0</v>
      </c>
      <c r="K268" s="25">
        <f t="shared" si="103"/>
        <v>0</v>
      </c>
      <c r="L268" s="25">
        <f t="shared" si="103"/>
        <v>0</v>
      </c>
      <c r="M268" s="25">
        <f t="shared" si="103"/>
        <v>0</v>
      </c>
      <c r="N268" s="25">
        <f t="shared" si="103"/>
        <v>0</v>
      </c>
      <c r="O268" s="25">
        <f t="shared" si="103"/>
        <v>0</v>
      </c>
    </row>
    <row r="269" spans="1:15" ht="12.75">
      <c r="A269" s="1"/>
      <c r="B269" s="2"/>
      <c r="C269" s="1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25.5">
      <c r="A270" s="1"/>
      <c r="B270" s="17" t="s">
        <v>407</v>
      </c>
      <c r="C270" s="18" t="s">
        <v>440</v>
      </c>
      <c r="D270" s="25">
        <f aca="true" t="shared" si="104" ref="D270:O270">SUBTOTAL(9,D271:D271)</f>
        <v>0</v>
      </c>
      <c r="E270" s="25">
        <f t="shared" si="104"/>
        <v>0</v>
      </c>
      <c r="F270" s="25">
        <f t="shared" si="104"/>
        <v>0</v>
      </c>
      <c r="G270" s="25">
        <f t="shared" si="104"/>
        <v>0</v>
      </c>
      <c r="H270" s="25">
        <f t="shared" si="104"/>
        <v>0</v>
      </c>
      <c r="I270" s="25">
        <f t="shared" si="104"/>
        <v>0</v>
      </c>
      <c r="J270" s="25">
        <f t="shared" si="104"/>
        <v>0</v>
      </c>
      <c r="K270" s="25">
        <f t="shared" si="104"/>
        <v>0</v>
      </c>
      <c r="L270" s="25">
        <f t="shared" si="104"/>
        <v>0</v>
      </c>
      <c r="M270" s="25">
        <f t="shared" si="104"/>
        <v>0</v>
      </c>
      <c r="N270" s="25">
        <f t="shared" si="104"/>
        <v>0</v>
      </c>
      <c r="O270" s="25">
        <f t="shared" si="104"/>
        <v>0</v>
      </c>
    </row>
    <row r="271" spans="1:15" ht="12.75">
      <c r="A271" s="1"/>
      <c r="B271" s="2"/>
      <c r="C271" s="1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2.75">
      <c r="A272" s="1"/>
      <c r="B272" s="17" t="s">
        <v>408</v>
      </c>
      <c r="C272" s="18" t="s">
        <v>409</v>
      </c>
      <c r="D272" s="25">
        <f aca="true" t="shared" si="105" ref="D272:O272">SUBTOTAL(9,D273:D273)</f>
        <v>0</v>
      </c>
      <c r="E272" s="25">
        <f t="shared" si="105"/>
        <v>0</v>
      </c>
      <c r="F272" s="25">
        <f t="shared" si="105"/>
        <v>0</v>
      </c>
      <c r="G272" s="25">
        <f t="shared" si="105"/>
        <v>0</v>
      </c>
      <c r="H272" s="25">
        <f t="shared" si="105"/>
        <v>0</v>
      </c>
      <c r="I272" s="25">
        <f t="shared" si="105"/>
        <v>0</v>
      </c>
      <c r="J272" s="25">
        <f t="shared" si="105"/>
        <v>0</v>
      </c>
      <c r="K272" s="25">
        <f t="shared" si="105"/>
        <v>0</v>
      </c>
      <c r="L272" s="25">
        <f t="shared" si="105"/>
        <v>0</v>
      </c>
      <c r="M272" s="25">
        <f t="shared" si="105"/>
        <v>0</v>
      </c>
      <c r="N272" s="25">
        <f t="shared" si="105"/>
        <v>0</v>
      </c>
      <c r="O272" s="25">
        <f t="shared" si="105"/>
        <v>0</v>
      </c>
    </row>
    <row r="273" spans="1:15" ht="12.75">
      <c r="A273" s="1"/>
      <c r="B273" s="2"/>
      <c r="C273" s="1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25.5">
      <c r="A274" s="1"/>
      <c r="B274" s="17" t="s">
        <v>410</v>
      </c>
      <c r="C274" s="18" t="s">
        <v>411</v>
      </c>
      <c r="D274" s="25">
        <f aca="true" t="shared" si="106" ref="D274:O274">SUBTOTAL(9,D275:D275)</f>
        <v>0</v>
      </c>
      <c r="E274" s="25">
        <f t="shared" si="106"/>
        <v>0</v>
      </c>
      <c r="F274" s="25">
        <f t="shared" si="106"/>
        <v>0</v>
      </c>
      <c r="G274" s="25">
        <f t="shared" si="106"/>
        <v>0</v>
      </c>
      <c r="H274" s="25">
        <f t="shared" si="106"/>
        <v>0</v>
      </c>
      <c r="I274" s="25">
        <f t="shared" si="106"/>
        <v>0</v>
      </c>
      <c r="J274" s="25">
        <f t="shared" si="106"/>
        <v>0</v>
      </c>
      <c r="K274" s="25">
        <f t="shared" si="106"/>
        <v>0</v>
      </c>
      <c r="L274" s="25">
        <f t="shared" si="106"/>
        <v>0</v>
      </c>
      <c r="M274" s="25">
        <f t="shared" si="106"/>
        <v>0</v>
      </c>
      <c r="N274" s="25">
        <f t="shared" si="106"/>
        <v>0</v>
      </c>
      <c r="O274" s="25">
        <f t="shared" si="106"/>
        <v>0</v>
      </c>
    </row>
    <row r="275" spans="1:15" ht="12.75">
      <c r="A275" s="1"/>
      <c r="B275" s="2"/>
      <c r="C275" s="1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2.75">
      <c r="A276" s="1"/>
      <c r="B276" s="37" t="str">
        <f>"TOTAL CAPITULO "&amp;B260&amp;":"</f>
        <v>TOTAL CAPITULO 7000:</v>
      </c>
      <c r="C276" s="38"/>
      <c r="D276" s="28">
        <f aca="true" t="shared" si="107" ref="D276:O276">SUBTOTAL(9,D262:D275)</f>
        <v>0</v>
      </c>
      <c r="E276" s="28">
        <f t="shared" si="107"/>
        <v>0</v>
      </c>
      <c r="F276" s="28">
        <f t="shared" si="107"/>
        <v>0</v>
      </c>
      <c r="G276" s="28">
        <f t="shared" si="107"/>
        <v>0</v>
      </c>
      <c r="H276" s="28">
        <f t="shared" si="107"/>
        <v>0</v>
      </c>
      <c r="I276" s="28">
        <f t="shared" si="107"/>
        <v>0</v>
      </c>
      <c r="J276" s="28">
        <f t="shared" si="107"/>
        <v>0</v>
      </c>
      <c r="K276" s="28">
        <f t="shared" si="107"/>
        <v>0</v>
      </c>
      <c r="L276" s="28">
        <f t="shared" si="107"/>
        <v>0</v>
      </c>
      <c r="M276" s="28">
        <f t="shared" si="107"/>
        <v>0</v>
      </c>
      <c r="N276" s="28">
        <f t="shared" si="107"/>
        <v>0</v>
      </c>
      <c r="O276" s="28">
        <f t="shared" si="107"/>
        <v>0</v>
      </c>
    </row>
    <row r="277" spans="1:15" ht="12.75">
      <c r="A277" s="1"/>
      <c r="B277" s="2"/>
      <c r="C277" s="1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2.75">
      <c r="A278" s="1"/>
      <c r="B278" s="13" t="s">
        <v>412</v>
      </c>
      <c r="C278" s="16" t="s">
        <v>413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2.75">
      <c r="A279" s="1"/>
      <c r="B279" s="2"/>
      <c r="C279" s="1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2.75">
      <c r="A280" s="1"/>
      <c r="B280" s="17" t="s">
        <v>414</v>
      </c>
      <c r="C280" s="18" t="s">
        <v>415</v>
      </c>
      <c r="D280" s="25">
        <f aca="true" t="shared" si="108" ref="D280:O280">SUBTOTAL(9,D281:D281)</f>
        <v>0</v>
      </c>
      <c r="E280" s="25">
        <f t="shared" si="108"/>
        <v>0</v>
      </c>
      <c r="F280" s="25">
        <f t="shared" si="108"/>
        <v>0</v>
      </c>
      <c r="G280" s="25">
        <f t="shared" si="108"/>
        <v>0</v>
      </c>
      <c r="H280" s="25">
        <f t="shared" si="108"/>
        <v>0</v>
      </c>
      <c r="I280" s="25">
        <f t="shared" si="108"/>
        <v>0</v>
      </c>
      <c r="J280" s="25">
        <f t="shared" si="108"/>
        <v>0</v>
      </c>
      <c r="K280" s="25">
        <f t="shared" si="108"/>
        <v>0</v>
      </c>
      <c r="L280" s="25">
        <f t="shared" si="108"/>
        <v>0</v>
      </c>
      <c r="M280" s="25">
        <f t="shared" si="108"/>
        <v>0</v>
      </c>
      <c r="N280" s="25">
        <f t="shared" si="108"/>
        <v>0</v>
      </c>
      <c r="O280" s="25">
        <f t="shared" si="108"/>
        <v>0</v>
      </c>
    </row>
    <row r="281" spans="1:15" ht="12.75">
      <c r="A281" s="1"/>
      <c r="B281" s="2"/>
      <c r="C281" s="1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2.75">
      <c r="A282" s="1"/>
      <c r="B282" s="17" t="s">
        <v>441</v>
      </c>
      <c r="C282" s="18" t="s">
        <v>416</v>
      </c>
      <c r="D282" s="25">
        <f aca="true" t="shared" si="109" ref="D282:O282">SUBTOTAL(9,D283:D283)</f>
        <v>0</v>
      </c>
      <c r="E282" s="25">
        <f t="shared" si="109"/>
        <v>0</v>
      </c>
      <c r="F282" s="25">
        <f t="shared" si="109"/>
        <v>0</v>
      </c>
      <c r="G282" s="25">
        <f t="shared" si="109"/>
        <v>0</v>
      </c>
      <c r="H282" s="25">
        <f t="shared" si="109"/>
        <v>0</v>
      </c>
      <c r="I282" s="25">
        <f t="shared" si="109"/>
        <v>0</v>
      </c>
      <c r="J282" s="25">
        <f t="shared" si="109"/>
        <v>0</v>
      </c>
      <c r="K282" s="25">
        <f t="shared" si="109"/>
        <v>0</v>
      </c>
      <c r="L282" s="25">
        <f t="shared" si="109"/>
        <v>0</v>
      </c>
      <c r="M282" s="25">
        <f t="shared" si="109"/>
        <v>0</v>
      </c>
      <c r="N282" s="25">
        <f t="shared" si="109"/>
        <v>0</v>
      </c>
      <c r="O282" s="25">
        <f t="shared" si="109"/>
        <v>0</v>
      </c>
    </row>
    <row r="283" spans="1:15" ht="12.75">
      <c r="A283" s="1"/>
      <c r="B283" s="2"/>
      <c r="C283" s="1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2.75">
      <c r="A284" s="1"/>
      <c r="B284" s="17" t="s">
        <v>417</v>
      </c>
      <c r="C284" s="18" t="s">
        <v>77</v>
      </c>
      <c r="D284" s="25">
        <f aca="true" t="shared" si="110" ref="D284:O284">SUBTOTAL(9,D285:D285)</f>
        <v>0</v>
      </c>
      <c r="E284" s="25">
        <f t="shared" si="110"/>
        <v>0</v>
      </c>
      <c r="F284" s="25">
        <f t="shared" si="110"/>
        <v>0</v>
      </c>
      <c r="G284" s="25">
        <f t="shared" si="110"/>
        <v>0</v>
      </c>
      <c r="H284" s="25">
        <f t="shared" si="110"/>
        <v>0</v>
      </c>
      <c r="I284" s="25">
        <f t="shared" si="110"/>
        <v>0</v>
      </c>
      <c r="J284" s="25">
        <f t="shared" si="110"/>
        <v>0</v>
      </c>
      <c r="K284" s="25">
        <f t="shared" si="110"/>
        <v>0</v>
      </c>
      <c r="L284" s="25">
        <f t="shared" si="110"/>
        <v>0</v>
      </c>
      <c r="M284" s="25">
        <f t="shared" si="110"/>
        <v>0</v>
      </c>
      <c r="N284" s="25">
        <f t="shared" si="110"/>
        <v>0</v>
      </c>
      <c r="O284" s="25">
        <f t="shared" si="110"/>
        <v>0</v>
      </c>
    </row>
    <row r="285" spans="1:15" ht="12.75">
      <c r="A285" s="1"/>
      <c r="B285" s="2"/>
      <c r="C285" s="1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2.75">
      <c r="A286" s="1"/>
      <c r="B286" s="37" t="str">
        <f>"TOTAL CAPITULO "&amp;B278&amp;":"</f>
        <v>TOTAL CAPITULO 8000:</v>
      </c>
      <c r="C286" s="37"/>
      <c r="D286" s="28">
        <f aca="true" t="shared" si="111" ref="D286:O286">SUBTOTAL(9,D280:D285)</f>
        <v>0</v>
      </c>
      <c r="E286" s="28">
        <f t="shared" si="111"/>
        <v>0</v>
      </c>
      <c r="F286" s="28">
        <f t="shared" si="111"/>
        <v>0</v>
      </c>
      <c r="G286" s="28">
        <f t="shared" si="111"/>
        <v>0</v>
      </c>
      <c r="H286" s="28">
        <f t="shared" si="111"/>
        <v>0</v>
      </c>
      <c r="I286" s="28">
        <f t="shared" si="111"/>
        <v>0</v>
      </c>
      <c r="J286" s="28">
        <f t="shared" si="111"/>
        <v>0</v>
      </c>
      <c r="K286" s="28">
        <f t="shared" si="111"/>
        <v>0</v>
      </c>
      <c r="L286" s="28">
        <f t="shared" si="111"/>
        <v>0</v>
      </c>
      <c r="M286" s="28">
        <f t="shared" si="111"/>
        <v>0</v>
      </c>
      <c r="N286" s="28">
        <f t="shared" si="111"/>
        <v>0</v>
      </c>
      <c r="O286" s="28">
        <f t="shared" si="111"/>
        <v>0</v>
      </c>
    </row>
    <row r="287" spans="1:15" ht="12.75">
      <c r="A287" s="1"/>
      <c r="B287" s="2"/>
      <c r="C287" s="1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2.75">
      <c r="A288" s="1"/>
      <c r="B288" s="13" t="s">
        <v>418</v>
      </c>
      <c r="C288" s="22" t="s">
        <v>442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2.75">
      <c r="A289" s="1"/>
      <c r="B289" s="2"/>
      <c r="C289" s="1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2.75">
      <c r="A290" s="1"/>
      <c r="B290" s="17" t="s">
        <v>419</v>
      </c>
      <c r="C290" s="18" t="s">
        <v>443</v>
      </c>
      <c r="D290" s="25">
        <f aca="true" t="shared" si="112" ref="D290:O290">SUBTOTAL(9,D291:D291)</f>
        <v>0</v>
      </c>
      <c r="E290" s="25">
        <f t="shared" si="112"/>
        <v>0</v>
      </c>
      <c r="F290" s="25">
        <f t="shared" si="112"/>
        <v>0</v>
      </c>
      <c r="G290" s="25">
        <f t="shared" si="112"/>
        <v>0</v>
      </c>
      <c r="H290" s="25">
        <f t="shared" si="112"/>
        <v>0</v>
      </c>
      <c r="I290" s="25">
        <f t="shared" si="112"/>
        <v>0</v>
      </c>
      <c r="J290" s="25">
        <f t="shared" si="112"/>
        <v>0</v>
      </c>
      <c r="K290" s="25">
        <f t="shared" si="112"/>
        <v>0</v>
      </c>
      <c r="L290" s="25">
        <f t="shared" si="112"/>
        <v>0</v>
      </c>
      <c r="M290" s="25">
        <f t="shared" si="112"/>
        <v>0</v>
      </c>
      <c r="N290" s="25">
        <f t="shared" si="112"/>
        <v>0</v>
      </c>
      <c r="O290" s="25">
        <f t="shared" si="112"/>
        <v>0</v>
      </c>
    </row>
    <row r="291" spans="1:15" ht="12.75">
      <c r="A291" s="1"/>
      <c r="B291" s="2"/>
      <c r="C291" s="1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2.75">
      <c r="A292" s="1"/>
      <c r="B292" s="17" t="s">
        <v>420</v>
      </c>
      <c r="C292" s="18" t="s">
        <v>421</v>
      </c>
      <c r="D292" s="25">
        <f aca="true" t="shared" si="113" ref="D292:O292">SUBTOTAL(9,D293:D293)</f>
        <v>0</v>
      </c>
      <c r="E292" s="25">
        <f t="shared" si="113"/>
        <v>0</v>
      </c>
      <c r="F292" s="25">
        <f t="shared" si="113"/>
        <v>0</v>
      </c>
      <c r="G292" s="25">
        <f t="shared" si="113"/>
        <v>0</v>
      </c>
      <c r="H292" s="25">
        <f t="shared" si="113"/>
        <v>0</v>
      </c>
      <c r="I292" s="25">
        <f t="shared" si="113"/>
        <v>0</v>
      </c>
      <c r="J292" s="25">
        <f t="shared" si="113"/>
        <v>0</v>
      </c>
      <c r="K292" s="25">
        <f t="shared" si="113"/>
        <v>0</v>
      </c>
      <c r="L292" s="25">
        <f t="shared" si="113"/>
        <v>0</v>
      </c>
      <c r="M292" s="25">
        <f t="shared" si="113"/>
        <v>0</v>
      </c>
      <c r="N292" s="25">
        <f t="shared" si="113"/>
        <v>0</v>
      </c>
      <c r="O292" s="25">
        <f t="shared" si="113"/>
        <v>0</v>
      </c>
    </row>
    <row r="293" spans="1:15" ht="12.75">
      <c r="A293" s="1"/>
      <c r="B293" s="2"/>
      <c r="C293" s="1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2.75">
      <c r="A294" s="1"/>
      <c r="B294" s="17" t="s">
        <v>422</v>
      </c>
      <c r="C294" s="18" t="s">
        <v>423</v>
      </c>
      <c r="D294" s="25">
        <f aca="true" t="shared" si="114" ref="D294:O294">SUBTOTAL(9,D295:D295)</f>
        <v>0</v>
      </c>
      <c r="E294" s="25">
        <f t="shared" si="114"/>
        <v>0</v>
      </c>
      <c r="F294" s="25">
        <f t="shared" si="114"/>
        <v>0</v>
      </c>
      <c r="G294" s="25">
        <f t="shared" si="114"/>
        <v>0</v>
      </c>
      <c r="H294" s="25">
        <f t="shared" si="114"/>
        <v>0</v>
      </c>
      <c r="I294" s="25">
        <f t="shared" si="114"/>
        <v>0</v>
      </c>
      <c r="J294" s="25">
        <f t="shared" si="114"/>
        <v>0</v>
      </c>
      <c r="K294" s="25">
        <f t="shared" si="114"/>
        <v>0</v>
      </c>
      <c r="L294" s="25">
        <f t="shared" si="114"/>
        <v>0</v>
      </c>
      <c r="M294" s="25">
        <f t="shared" si="114"/>
        <v>0</v>
      </c>
      <c r="N294" s="25">
        <f t="shared" si="114"/>
        <v>0</v>
      </c>
      <c r="O294" s="25">
        <f t="shared" si="114"/>
        <v>0</v>
      </c>
    </row>
    <row r="295" spans="1:15" ht="12.75">
      <c r="A295" s="1"/>
      <c r="B295" s="2"/>
      <c r="C295" s="1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2.75">
      <c r="A296" s="1"/>
      <c r="B296" s="17" t="s">
        <v>424</v>
      </c>
      <c r="C296" s="18" t="s">
        <v>425</v>
      </c>
      <c r="D296" s="25">
        <f aca="true" t="shared" si="115" ref="D296:O296">SUBTOTAL(9,D297:D297)</f>
        <v>0</v>
      </c>
      <c r="E296" s="25">
        <f t="shared" si="115"/>
        <v>0</v>
      </c>
      <c r="F296" s="25">
        <f t="shared" si="115"/>
        <v>0</v>
      </c>
      <c r="G296" s="25">
        <f t="shared" si="115"/>
        <v>0</v>
      </c>
      <c r="H296" s="25">
        <f t="shared" si="115"/>
        <v>0</v>
      </c>
      <c r="I296" s="25">
        <f t="shared" si="115"/>
        <v>0</v>
      </c>
      <c r="J296" s="25">
        <f t="shared" si="115"/>
        <v>0</v>
      </c>
      <c r="K296" s="25">
        <f t="shared" si="115"/>
        <v>0</v>
      </c>
      <c r="L296" s="25">
        <f t="shared" si="115"/>
        <v>0</v>
      </c>
      <c r="M296" s="25">
        <f t="shared" si="115"/>
        <v>0</v>
      </c>
      <c r="N296" s="25">
        <f t="shared" si="115"/>
        <v>0</v>
      </c>
      <c r="O296" s="25">
        <f t="shared" si="115"/>
        <v>0</v>
      </c>
    </row>
    <row r="297" spans="1:15" ht="12.75">
      <c r="A297" s="1"/>
      <c r="B297" s="2"/>
      <c r="C297" s="1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2.75">
      <c r="A298" s="1"/>
      <c r="B298" s="17" t="s">
        <v>426</v>
      </c>
      <c r="C298" s="18" t="s">
        <v>444</v>
      </c>
      <c r="D298" s="25">
        <f aca="true" t="shared" si="116" ref="D298:O298">SUBTOTAL(9,D299:D299)</f>
        <v>0</v>
      </c>
      <c r="E298" s="25">
        <f t="shared" si="116"/>
        <v>0</v>
      </c>
      <c r="F298" s="25">
        <f t="shared" si="116"/>
        <v>0</v>
      </c>
      <c r="G298" s="25">
        <f t="shared" si="116"/>
        <v>0</v>
      </c>
      <c r="H298" s="25">
        <f t="shared" si="116"/>
        <v>0</v>
      </c>
      <c r="I298" s="25">
        <f t="shared" si="116"/>
        <v>0</v>
      </c>
      <c r="J298" s="25">
        <f t="shared" si="116"/>
        <v>0</v>
      </c>
      <c r="K298" s="25">
        <f t="shared" si="116"/>
        <v>0</v>
      </c>
      <c r="L298" s="25">
        <f t="shared" si="116"/>
        <v>0</v>
      </c>
      <c r="M298" s="25">
        <f t="shared" si="116"/>
        <v>0</v>
      </c>
      <c r="N298" s="25">
        <f t="shared" si="116"/>
        <v>0</v>
      </c>
      <c r="O298" s="25">
        <f t="shared" si="116"/>
        <v>0</v>
      </c>
    </row>
    <row r="299" spans="1:15" ht="12.75">
      <c r="A299" s="1"/>
      <c r="B299" s="2"/>
      <c r="C299" s="1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2.75">
      <c r="A300" s="1"/>
      <c r="B300" s="17" t="s">
        <v>427</v>
      </c>
      <c r="C300" s="18" t="s">
        <v>428</v>
      </c>
      <c r="D300" s="25">
        <f aca="true" t="shared" si="117" ref="D300:O300">SUBTOTAL(9,D301:D301)</f>
        <v>0</v>
      </c>
      <c r="E300" s="25">
        <f t="shared" si="117"/>
        <v>0</v>
      </c>
      <c r="F300" s="25">
        <f t="shared" si="117"/>
        <v>0</v>
      </c>
      <c r="G300" s="25">
        <f t="shared" si="117"/>
        <v>0</v>
      </c>
      <c r="H300" s="25">
        <f t="shared" si="117"/>
        <v>0</v>
      </c>
      <c r="I300" s="25">
        <f t="shared" si="117"/>
        <v>0</v>
      </c>
      <c r="J300" s="25">
        <f t="shared" si="117"/>
        <v>0</v>
      </c>
      <c r="K300" s="25">
        <f t="shared" si="117"/>
        <v>0</v>
      </c>
      <c r="L300" s="25">
        <f t="shared" si="117"/>
        <v>0</v>
      </c>
      <c r="M300" s="25">
        <f t="shared" si="117"/>
        <v>0</v>
      </c>
      <c r="N300" s="25">
        <f t="shared" si="117"/>
        <v>0</v>
      </c>
      <c r="O300" s="25">
        <f t="shared" si="117"/>
        <v>0</v>
      </c>
    </row>
    <row r="301" spans="1:15" ht="12.75">
      <c r="A301" s="1"/>
      <c r="B301" s="2"/>
      <c r="C301" s="1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2.75">
      <c r="A302" s="1"/>
      <c r="B302" s="17" t="s">
        <v>429</v>
      </c>
      <c r="C302" s="18" t="s">
        <v>445</v>
      </c>
      <c r="D302" s="25">
        <f aca="true" t="shared" si="118" ref="D302:O302">SUBTOTAL(9,D303:D303)</f>
        <v>0</v>
      </c>
      <c r="E302" s="25">
        <f t="shared" si="118"/>
        <v>0</v>
      </c>
      <c r="F302" s="25">
        <f t="shared" si="118"/>
        <v>0</v>
      </c>
      <c r="G302" s="25">
        <f t="shared" si="118"/>
        <v>0</v>
      </c>
      <c r="H302" s="25">
        <f t="shared" si="118"/>
        <v>0</v>
      </c>
      <c r="I302" s="25">
        <f t="shared" si="118"/>
        <v>0</v>
      </c>
      <c r="J302" s="25">
        <f t="shared" si="118"/>
        <v>0</v>
      </c>
      <c r="K302" s="25">
        <f t="shared" si="118"/>
        <v>0</v>
      </c>
      <c r="L302" s="25">
        <f t="shared" si="118"/>
        <v>0</v>
      </c>
      <c r="M302" s="25">
        <f t="shared" si="118"/>
        <v>0</v>
      </c>
      <c r="N302" s="25">
        <f t="shared" si="118"/>
        <v>0</v>
      </c>
      <c r="O302" s="25">
        <f t="shared" si="118"/>
        <v>0</v>
      </c>
    </row>
    <row r="303" spans="1:15" ht="12.75">
      <c r="A303" s="1"/>
      <c r="B303" s="2"/>
      <c r="C303" s="1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2.75">
      <c r="A304" s="1"/>
      <c r="B304" s="37" t="str">
        <f>"TOTAL CAPITULO "&amp;B288&amp;":"</f>
        <v>TOTAL CAPITULO 9000:</v>
      </c>
      <c r="C304" s="38"/>
      <c r="D304" s="28">
        <f aca="true" t="shared" si="119" ref="D304:O304">SUBTOTAL(9,D290:D303)</f>
        <v>0</v>
      </c>
      <c r="E304" s="28">
        <f t="shared" si="119"/>
        <v>0</v>
      </c>
      <c r="F304" s="28">
        <f t="shared" si="119"/>
        <v>0</v>
      </c>
      <c r="G304" s="28">
        <f t="shared" si="119"/>
        <v>0</v>
      </c>
      <c r="H304" s="28">
        <f t="shared" si="119"/>
        <v>0</v>
      </c>
      <c r="I304" s="28">
        <f t="shared" si="119"/>
        <v>0</v>
      </c>
      <c r="J304" s="28">
        <f t="shared" si="119"/>
        <v>0</v>
      </c>
      <c r="K304" s="28">
        <f t="shared" si="119"/>
        <v>0</v>
      </c>
      <c r="L304" s="28">
        <f t="shared" si="119"/>
        <v>0</v>
      </c>
      <c r="M304" s="28">
        <f t="shared" si="119"/>
        <v>0</v>
      </c>
      <c r="N304" s="28">
        <f t="shared" si="119"/>
        <v>0</v>
      </c>
      <c r="O304" s="28">
        <f t="shared" si="119"/>
        <v>0</v>
      </c>
    </row>
    <row r="305" spans="1:15" ht="12.75">
      <c r="A305" s="1"/>
      <c r="B305" s="2"/>
      <c r="C305" s="1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" customHeight="1">
      <c r="A306" s="1"/>
      <c r="B306" s="39" t="s">
        <v>72</v>
      </c>
      <c r="C306" s="39"/>
      <c r="D306" s="29">
        <f aca="true" t="shared" si="120" ref="D306:O306">SUM(D49,D111,D189,D208,D247,D258,D276,D286,D304)</f>
        <v>1085579779</v>
      </c>
      <c r="E306" s="29">
        <f t="shared" si="120"/>
        <v>231055492.98000002</v>
      </c>
      <c r="F306" s="29">
        <f t="shared" si="120"/>
        <v>790227467.98</v>
      </c>
      <c r="G306" s="29">
        <f t="shared" si="120"/>
        <v>1644751754</v>
      </c>
      <c r="H306" s="29">
        <f t="shared" si="120"/>
        <v>1338434985</v>
      </c>
      <c r="I306" s="29">
        <f t="shared" si="120"/>
        <v>306316769</v>
      </c>
      <c r="J306" s="29">
        <f t="shared" si="120"/>
        <v>1139620155.21</v>
      </c>
      <c r="K306" s="29">
        <f t="shared" si="120"/>
        <v>198814829.79000002</v>
      </c>
      <c r="L306" s="29">
        <f t="shared" si="120"/>
        <v>505131598.79</v>
      </c>
      <c r="M306" s="29">
        <f t="shared" si="120"/>
        <v>1119816056.3200002</v>
      </c>
      <c r="N306" s="29">
        <f t="shared" si="120"/>
        <v>1116898789.12</v>
      </c>
      <c r="O306" s="29">
        <f t="shared" si="120"/>
        <v>22721366.090000007</v>
      </c>
    </row>
    <row r="307" spans="1:15" ht="15" customHeight="1">
      <c r="A307" s="9"/>
      <c r="B307" s="10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spans="2:15" ht="15" customHeight="1">
      <c r="B308" s="8"/>
      <c r="C308" s="8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5" customHeight="1">
      <c r="A309" s="5"/>
      <c r="B309" s="6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</sheetData>
  <sheetProtection/>
  <mergeCells count="24">
    <mergeCell ref="B286:C286"/>
    <mergeCell ref="B304:C304"/>
    <mergeCell ref="B306:C306"/>
    <mergeCell ref="B111:C111"/>
    <mergeCell ref="B189:C189"/>
    <mergeCell ref="B208:C208"/>
    <mergeCell ref="B258:C258"/>
    <mergeCell ref="B276:C276"/>
    <mergeCell ref="I7:I8"/>
    <mergeCell ref="L7:L8"/>
    <mergeCell ref="H7:H8"/>
    <mergeCell ref="D7:D8"/>
    <mergeCell ref="B49:C49"/>
    <mergeCell ref="B247:C247"/>
    <mergeCell ref="B3:O3"/>
    <mergeCell ref="B4:O4"/>
    <mergeCell ref="N7:N8"/>
    <mergeCell ref="O7:O8"/>
    <mergeCell ref="J7:J8"/>
    <mergeCell ref="B7:C8"/>
    <mergeCell ref="M7:M8"/>
    <mergeCell ref="K7:K8"/>
    <mergeCell ref="G7:G8"/>
    <mergeCell ref="E7:F7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2016-11-15T16:53:09Z</cp:lastPrinted>
  <dcterms:created xsi:type="dcterms:W3CDTF">2013-04-18T20:56:07Z</dcterms:created>
  <dcterms:modified xsi:type="dcterms:W3CDTF">2016-11-16T18:17:35Z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